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85" windowHeight="5415"/>
  </bookViews>
  <sheets>
    <sheet name="QALY-DALY example - blindness" sheetId="1" r:id="rId1"/>
    <sheet name="Discounting &amp; NPV" sheetId="2" r:id="rId2"/>
  </sheets>
  <calcPr calcId="152511"/>
</workbook>
</file>

<file path=xl/calcChain.xml><?xml version="1.0" encoding="utf-8"?>
<calcChain xmlns="http://schemas.openxmlformats.org/spreadsheetml/2006/main">
  <c r="E3" i="1" l="1"/>
  <c r="F3" i="1"/>
  <c r="H5" i="2"/>
  <c r="C6" i="1"/>
  <c r="D7" i="1" l="1"/>
  <c r="E7" i="1" s="1"/>
  <c r="D8" i="1"/>
  <c r="E8" i="1"/>
  <c r="D9" i="1"/>
  <c r="E9" i="1" s="1"/>
  <c r="D10" i="1"/>
  <c r="E10" i="1"/>
  <c r="D11" i="1"/>
  <c r="E11" i="1" s="1"/>
  <c r="D12" i="1"/>
  <c r="E12" i="1"/>
  <c r="D13" i="1"/>
  <c r="E13" i="1" s="1"/>
  <c r="D14" i="1"/>
  <c r="E14" i="1"/>
  <c r="D15" i="1"/>
  <c r="E15" i="1" s="1"/>
  <c r="D16" i="1"/>
  <c r="E16" i="1"/>
  <c r="D17" i="1"/>
  <c r="E17" i="1" s="1"/>
  <c r="E18" i="1"/>
  <c r="E19" i="1"/>
  <c r="E20" i="1"/>
  <c r="E21" i="1"/>
  <c r="E22" i="1"/>
  <c r="E23" i="1"/>
  <c r="E24" i="1"/>
  <c r="E25" i="1"/>
  <c r="E26" i="1"/>
  <c r="E27" i="1"/>
  <c r="F7" i="1"/>
  <c r="H8" i="2"/>
  <c r="H9" i="2"/>
  <c r="H10" i="2"/>
  <c r="H11" i="2"/>
  <c r="H7" i="2"/>
  <c r="E8" i="2"/>
  <c r="E9" i="2"/>
  <c r="E10" i="2"/>
  <c r="E11" i="2"/>
  <c r="E7" i="2"/>
  <c r="I5" i="2"/>
  <c r="F5" i="2"/>
  <c r="D5" i="2"/>
  <c r="E5" i="2"/>
  <c r="F6" i="1"/>
  <c r="A57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E6" i="1" l="1"/>
  <c r="D6" i="1"/>
</calcChain>
</file>

<file path=xl/comments1.xml><?xml version="1.0" encoding="utf-8"?>
<comments xmlns="http://schemas.openxmlformats.org/spreadsheetml/2006/main">
  <authors>
    <author>James G. Kahn</author>
    <author>JGK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discount rate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JGK:</t>
        </r>
        <r>
          <rPr>
            <sz val="9"/>
            <color indexed="81"/>
            <rFont val="Tahoma"/>
            <family val="2"/>
          </rPr>
          <t xml:space="preserve">
The QALY or DALY values in row 6 are the NPV (net present value) of the column. That is -- the sum, with discounting to reflect timing.
These NPV sums should be linked to your decision tree - to a cell in the QALY or DALY column next to the appropriate terminal node(s) of the tree. That is, the QALYs or DALYs in row 6 represent the health value of that path in the tree.</t>
        </r>
      </text>
    </comment>
    <comment ref="F7" authorId="1">
      <text>
        <r>
          <rPr>
            <b/>
            <sz val="9"/>
            <color indexed="81"/>
            <rFont val="Tahoma"/>
            <family val="2"/>
          </rPr>
          <t>JGK:</t>
        </r>
        <r>
          <rPr>
            <sz val="9"/>
            <color indexed="81"/>
            <rFont val="Tahoma"/>
            <family val="2"/>
          </rPr>
          <t xml:space="preserve">
2 weeks of clinical event with utility 0.4 (disutility 0.6).
2 weeks = 1/25th of year
Thus, disability averaged over year, 0.6/25.</t>
        </r>
      </text>
    </comment>
  </commentList>
</comments>
</file>

<file path=xl/sharedStrings.xml><?xml version="1.0" encoding="utf-8"?>
<sst xmlns="http://schemas.openxmlformats.org/spreadsheetml/2006/main" count="18" uniqueCount="16">
  <si>
    <t>Disc. rate</t>
  </si>
  <si>
    <t>Years from start of inter-vention</t>
  </si>
  <si>
    <t>Tool to calculate discounted QALYs or DALYs - example</t>
  </si>
  <si>
    <t>Age</t>
  </si>
  <si>
    <t>Perfect health: No disease and normal life expectancy (20 years from age 60)
QALYs</t>
  </si>
  <si>
    <t>Undiscounted</t>
  </si>
  <si>
    <t>NPV formula</t>
  </si>
  <si>
    <t>Discounted manually</t>
  </si>
  <si>
    <t>Discount rate</t>
  </si>
  <si>
    <t>With 1/2 year correction</t>
  </si>
  <si>
    <t>Fully discounting first year</t>
  </si>
  <si>
    <t>Examples</t>
  </si>
  <si>
    <t>Different ways to calculate discounting</t>
  </si>
  <si>
    <t>Short term disability, otherwise healthy and normal life expectancy
QALYs</t>
  </si>
  <si>
    <r>
      <t xml:space="preserve">Blindness progressive over 5 years, plus "Somewhat unhappy" from age 63.
</t>
    </r>
    <r>
      <rPr>
        <b/>
        <sz val="10"/>
        <color rgb="FFFF0000"/>
        <rFont val="Geneva"/>
      </rPr>
      <t>QALYs</t>
    </r>
  </si>
  <si>
    <r>
      <t xml:space="preserve">Blindness progressive over 5 years, plus "Somewhat unhappy" from year 6.
</t>
    </r>
    <r>
      <rPr>
        <b/>
        <sz val="10"/>
        <color rgb="FFFF0000"/>
        <rFont val="Geneva"/>
      </rPr>
      <t>DALYs</t>
    </r>
    <r>
      <rPr>
        <b/>
        <sz val="10"/>
        <rFont val="Geneva"/>
      </rPr>
      <t xml:space="preserve">
(complement of QALYs)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</si>
</sst>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4">
    <font>
      <sz val="10"/>
      <name val="Geneva"/>
    </font>
    <font>
      <b/>
      <sz val="10"/>
      <name val="Geneva"/>
    </font>
    <font>
      <sz val="10"/>
      <name val="Geneva"/>
    </font>
    <font>
      <b/>
      <sz val="11"/>
      <name val="Geneva"/>
    </font>
    <font>
      <b/>
      <sz val="9"/>
      <name val="Geneva"/>
    </font>
    <font>
      <b/>
      <sz val="10"/>
      <color indexed="8"/>
      <name val="Genev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Geneva"/>
    </font>
    <font>
      <b/>
      <sz val="12"/>
      <name val="Geneva"/>
    </font>
    <font>
      <b/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85725</xdr:rowOff>
    </xdr:from>
    <xdr:to>
      <xdr:col>13</xdr:col>
      <xdr:colOff>609600</xdr:colOff>
      <xdr:row>5</xdr:row>
      <xdr:rowOff>419100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334250" y="85725"/>
          <a:ext cx="5667375" cy="2743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Geneva"/>
            </a:rPr>
            <a:t>Disease example (columns D and E)</a:t>
          </a: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Starting at age 60, onset of blindness over 5 years. Fully blind by age 65.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Accompanied by being "somewhat unhappy" starting at age 63.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Death at age 70, instead of normal age 80.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Thus, row 7 = Year 1 = age 60. Full life span is to row 27 = Year 21 = age 80.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Geneva"/>
            </a:rPr>
            <a:t>Utilities:</a:t>
          </a: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From http://www.healthutilities.com/hui3.htm, you can get overall utility based on specific features of health -- "HUI3 Multi-Attribute Utility Function on Dead-Healthy Scale" 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For </a:t>
          </a:r>
          <a:r>
            <a:rPr lang="en-US" sz="1100" b="0" i="1" u="none" strike="noStrike" baseline="0">
              <a:solidFill>
                <a:srgbClr val="000000"/>
              </a:solidFill>
              <a:latin typeface="Geneva"/>
            </a:rPr>
            <a:t>vision,</a:t>
          </a: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 the utility index varies from 1.00 to 0.61.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For </a:t>
          </a:r>
          <a:r>
            <a:rPr lang="en-US" sz="1100" b="0" i="1" u="none" strike="noStrike" baseline="0">
              <a:solidFill>
                <a:srgbClr val="000000"/>
              </a:solidFill>
              <a:latin typeface="Geneva"/>
            </a:rPr>
            <a:t>emotion,</a:t>
          </a: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 somewhat unhappy = 0. 85.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The formula for combining is provided in the website and used in the cells in column D.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" sqref="H10"/>
    </sheetView>
  </sheetViews>
  <sheetFormatPr defaultColWidth="11.42578125" defaultRowHeight="12.75"/>
  <cols>
    <col min="1" max="1" width="12.140625" style="3" customWidth="1"/>
    <col min="2" max="2" width="11.7109375" style="3" customWidth="1"/>
    <col min="3" max="3" width="19" style="3" customWidth="1"/>
    <col min="4" max="5" width="22" style="3" customWidth="1"/>
    <col min="6" max="6" width="19" style="3" customWidth="1"/>
    <col min="7" max="16384" width="11.42578125" style="3"/>
  </cols>
  <sheetData>
    <row r="1" spans="1:7" ht="20.25" customHeight="1">
      <c r="A1" s="1" t="s">
        <v>2</v>
      </c>
      <c r="B1" s="1"/>
      <c r="C1" s="2"/>
      <c r="D1" s="2"/>
      <c r="E1" s="2"/>
      <c r="F1" s="2"/>
    </row>
    <row r="2" spans="1:7" ht="13.5" customHeight="1"/>
    <row r="3" spans="1:7" ht="14.25" customHeight="1">
      <c r="A3" s="24" t="s">
        <v>0</v>
      </c>
      <c r="B3" s="25">
        <v>0.03</v>
      </c>
      <c r="E3" s="3">
        <f>1.371*0.98</f>
        <v>1.34358</v>
      </c>
      <c r="F3" s="3">
        <f>E3-0.371</f>
        <v>0.97258</v>
      </c>
    </row>
    <row r="4" spans="1:7" ht="16.5" customHeight="1">
      <c r="A4" s="4"/>
      <c r="B4" s="4"/>
      <c r="C4" s="26" t="s">
        <v>11</v>
      </c>
      <c r="D4" s="27"/>
      <c r="E4" s="27"/>
      <c r="F4" s="27"/>
    </row>
    <row r="5" spans="1:7" s="6" customFormat="1" ht="125.25" customHeight="1">
      <c r="A5" s="5" t="s">
        <v>1</v>
      </c>
      <c r="B5" s="5"/>
      <c r="C5" s="5" t="s">
        <v>4</v>
      </c>
      <c r="D5" s="23" t="s">
        <v>14</v>
      </c>
      <c r="E5" s="23" t="s">
        <v>15</v>
      </c>
      <c r="F5" s="5" t="s">
        <v>13</v>
      </c>
    </row>
    <row r="6" spans="1:7" s="12" customFormat="1" ht="33.75" customHeight="1" thickBot="1">
      <c r="A6" s="10"/>
      <c r="B6" s="21" t="s">
        <v>3</v>
      </c>
      <c r="C6" s="11">
        <f>NPV($B$3,C7:C106)*(1+$B$3)^0.5</f>
        <v>15.644540843324332</v>
      </c>
      <c r="D6" s="11">
        <f>NPV($B$3,D7:D106)*(1+$B$3)^0.5</f>
        <v>4.8586142438193187</v>
      </c>
      <c r="E6" s="11">
        <f>NPV($B$3,E7:E106)*(1+$B$3)^0.5</f>
        <v>10.785926599505014</v>
      </c>
      <c r="F6" s="11">
        <f>NPV($B$3,F7:F106)*(1+$B$3)^0.5</f>
        <v>15.620892940648389</v>
      </c>
    </row>
    <row r="7" spans="1:7" ht="13.5" thickTop="1">
      <c r="A7" s="7">
        <v>1</v>
      </c>
      <c r="B7" s="7">
        <v>60</v>
      </c>
      <c r="C7" s="8">
        <v>1</v>
      </c>
      <c r="D7" s="8">
        <f>1.371*(0.98*1*1*1*1*1*1*1)-0.371</f>
        <v>0.97258</v>
      </c>
      <c r="E7" s="8">
        <f t="shared" ref="E7:E27" si="0">C7-D7</f>
        <v>2.742E-2</v>
      </c>
      <c r="F7" s="8">
        <f>1 - 0.6/25</f>
        <v>0.97599999999999998</v>
      </c>
    </row>
    <row r="8" spans="1:7">
      <c r="A8" s="7">
        <v>2</v>
      </c>
      <c r="B8" s="7">
        <v>61</v>
      </c>
      <c r="C8" s="8">
        <v>1</v>
      </c>
      <c r="D8" s="8">
        <f>1.371*(0.89*1*1*1*1*1*1*1)-0.371</f>
        <v>0.84919000000000011</v>
      </c>
      <c r="E8" s="8">
        <f t="shared" si="0"/>
        <v>0.15080999999999989</v>
      </c>
      <c r="F8" s="8">
        <v>1</v>
      </c>
      <c r="G8" s="22"/>
    </row>
    <row r="9" spans="1:7">
      <c r="A9" s="7">
        <v>3</v>
      </c>
      <c r="B9" s="7">
        <v>62</v>
      </c>
      <c r="C9" s="8">
        <v>1</v>
      </c>
      <c r="D9" s="8">
        <f>1.371*(0.84*1*1*1*1*1*1*1)-0.371</f>
        <v>0.78064</v>
      </c>
      <c r="E9" s="8">
        <f t="shared" si="0"/>
        <v>0.21936</v>
      </c>
      <c r="F9" s="8">
        <v>1</v>
      </c>
    </row>
    <row r="10" spans="1:7">
      <c r="A10" s="7">
        <v>4</v>
      </c>
      <c r="B10" s="7">
        <v>63</v>
      </c>
      <c r="C10" s="8">
        <v>1</v>
      </c>
      <c r="D10" s="8">
        <f>1.371*(0.75*1*1*1*1*0.85*1*1)-0.371</f>
        <v>0.50301249999999997</v>
      </c>
      <c r="E10" s="8">
        <f t="shared" si="0"/>
        <v>0.49698750000000003</v>
      </c>
      <c r="F10" s="8">
        <v>1</v>
      </c>
    </row>
    <row r="11" spans="1:7">
      <c r="A11" s="7">
        <v>5</v>
      </c>
      <c r="B11" s="7">
        <v>64</v>
      </c>
      <c r="C11" s="8">
        <v>1</v>
      </c>
      <c r="D11" s="8">
        <f>1.371*(0.61*1*1*1*1*0.85*1*1)-0.371</f>
        <v>0.33986349999999999</v>
      </c>
      <c r="E11" s="8">
        <f t="shared" si="0"/>
        <v>0.66013650000000001</v>
      </c>
      <c r="F11" s="8">
        <v>1</v>
      </c>
    </row>
    <row r="12" spans="1:7">
      <c r="A12" s="7">
        <v>6</v>
      </c>
      <c r="B12" s="7">
        <v>65</v>
      </c>
      <c r="C12" s="8">
        <v>1</v>
      </c>
      <c r="D12" s="8">
        <f t="shared" ref="D12:D17" si="1">1.371*(0.61*1*1*1*1*0.85*1*1)-0.371</f>
        <v>0.33986349999999999</v>
      </c>
      <c r="E12" s="8">
        <f t="shared" si="0"/>
        <v>0.66013650000000001</v>
      </c>
      <c r="F12" s="8">
        <v>1</v>
      </c>
    </row>
    <row r="13" spans="1:7">
      <c r="A13" s="7">
        <v>7</v>
      </c>
      <c r="B13" s="7">
        <v>66</v>
      </c>
      <c r="C13" s="8">
        <v>1</v>
      </c>
      <c r="D13" s="8">
        <f t="shared" si="1"/>
        <v>0.33986349999999999</v>
      </c>
      <c r="E13" s="8">
        <f t="shared" si="0"/>
        <v>0.66013650000000001</v>
      </c>
      <c r="F13" s="8">
        <v>1</v>
      </c>
    </row>
    <row r="14" spans="1:7">
      <c r="A14" s="7">
        <v>8</v>
      </c>
      <c r="B14" s="7">
        <v>67</v>
      </c>
      <c r="C14" s="8">
        <v>1</v>
      </c>
      <c r="D14" s="8">
        <f t="shared" si="1"/>
        <v>0.33986349999999999</v>
      </c>
      <c r="E14" s="8">
        <f t="shared" si="0"/>
        <v>0.66013650000000001</v>
      </c>
      <c r="F14" s="8">
        <v>1</v>
      </c>
    </row>
    <row r="15" spans="1:7">
      <c r="A15" s="7">
        <v>9</v>
      </c>
      <c r="B15" s="7">
        <v>68</v>
      </c>
      <c r="C15" s="8">
        <v>1</v>
      </c>
      <c r="D15" s="8">
        <f t="shared" si="1"/>
        <v>0.33986349999999999</v>
      </c>
      <c r="E15" s="8">
        <f t="shared" si="0"/>
        <v>0.66013650000000001</v>
      </c>
      <c r="F15" s="8">
        <v>1</v>
      </c>
    </row>
    <row r="16" spans="1:7">
      <c r="A16" s="7">
        <v>10</v>
      </c>
      <c r="B16" s="7">
        <v>69</v>
      </c>
      <c r="C16" s="8">
        <v>1</v>
      </c>
      <c r="D16" s="8">
        <f t="shared" si="1"/>
        <v>0.33986349999999999</v>
      </c>
      <c r="E16" s="8">
        <f t="shared" si="0"/>
        <v>0.66013650000000001</v>
      </c>
      <c r="F16" s="8">
        <v>1</v>
      </c>
    </row>
    <row r="17" spans="1:8">
      <c r="A17" s="7">
        <v>11</v>
      </c>
      <c r="B17" s="7">
        <v>70</v>
      </c>
      <c r="C17" s="8">
        <v>1</v>
      </c>
      <c r="D17" s="8">
        <f t="shared" si="1"/>
        <v>0.33986349999999999</v>
      </c>
      <c r="E17" s="8">
        <f t="shared" si="0"/>
        <v>0.66013650000000001</v>
      </c>
      <c r="F17" s="8">
        <v>1</v>
      </c>
    </row>
    <row r="18" spans="1:8">
      <c r="A18" s="7">
        <v>12</v>
      </c>
      <c r="B18" s="7">
        <v>71</v>
      </c>
      <c r="C18" s="8">
        <v>1</v>
      </c>
      <c r="D18" s="8"/>
      <c r="E18" s="8">
        <f t="shared" si="0"/>
        <v>1</v>
      </c>
      <c r="F18" s="8">
        <v>1</v>
      </c>
    </row>
    <row r="19" spans="1:8">
      <c r="A19" s="7">
        <v>13</v>
      </c>
      <c r="B19" s="7">
        <v>72</v>
      </c>
      <c r="C19" s="8">
        <v>1</v>
      </c>
      <c r="D19" s="8"/>
      <c r="E19" s="8">
        <f t="shared" si="0"/>
        <v>1</v>
      </c>
      <c r="F19" s="8">
        <v>1</v>
      </c>
    </row>
    <row r="20" spans="1:8">
      <c r="A20" s="7">
        <v>14</v>
      </c>
      <c r="B20" s="7">
        <v>73</v>
      </c>
      <c r="C20" s="8">
        <v>1</v>
      </c>
      <c r="D20" s="8"/>
      <c r="E20" s="8">
        <f t="shared" si="0"/>
        <v>1</v>
      </c>
      <c r="F20" s="8">
        <v>1</v>
      </c>
    </row>
    <row r="21" spans="1:8">
      <c r="A21" s="7">
        <v>15</v>
      </c>
      <c r="B21" s="7">
        <v>74</v>
      </c>
      <c r="C21" s="8">
        <v>1</v>
      </c>
      <c r="D21" s="8"/>
      <c r="E21" s="8">
        <f t="shared" si="0"/>
        <v>1</v>
      </c>
      <c r="F21" s="8">
        <v>1</v>
      </c>
    </row>
    <row r="22" spans="1:8">
      <c r="A22" s="7">
        <v>16</v>
      </c>
      <c r="B22" s="7">
        <v>75</v>
      </c>
      <c r="C22" s="8">
        <v>1</v>
      </c>
      <c r="D22" s="8"/>
      <c r="E22" s="8">
        <f t="shared" si="0"/>
        <v>1</v>
      </c>
      <c r="F22" s="8">
        <v>1</v>
      </c>
    </row>
    <row r="23" spans="1:8">
      <c r="A23" s="7">
        <v>17</v>
      </c>
      <c r="B23" s="7">
        <v>76</v>
      </c>
      <c r="C23" s="8">
        <v>1</v>
      </c>
      <c r="D23" s="8"/>
      <c r="E23" s="8">
        <f t="shared" si="0"/>
        <v>1</v>
      </c>
      <c r="F23" s="8">
        <v>1</v>
      </c>
      <c r="H23" s="22"/>
    </row>
    <row r="24" spans="1:8">
      <c r="A24" s="7">
        <v>18</v>
      </c>
      <c r="B24" s="7">
        <v>77</v>
      </c>
      <c r="C24" s="8">
        <v>1</v>
      </c>
      <c r="D24" s="8"/>
      <c r="E24" s="8">
        <f t="shared" si="0"/>
        <v>1</v>
      </c>
      <c r="F24" s="8">
        <v>1</v>
      </c>
    </row>
    <row r="25" spans="1:8">
      <c r="A25" s="7">
        <v>19</v>
      </c>
      <c r="B25" s="7">
        <v>78</v>
      </c>
      <c r="C25" s="8">
        <v>1</v>
      </c>
      <c r="D25" s="8"/>
      <c r="E25" s="8">
        <f t="shared" si="0"/>
        <v>1</v>
      </c>
      <c r="F25" s="8">
        <v>1</v>
      </c>
    </row>
    <row r="26" spans="1:8">
      <c r="A26" s="7">
        <v>20</v>
      </c>
      <c r="B26" s="7">
        <v>79</v>
      </c>
      <c r="C26" s="8">
        <v>1</v>
      </c>
      <c r="D26" s="8"/>
      <c r="E26" s="8">
        <f t="shared" si="0"/>
        <v>1</v>
      </c>
      <c r="F26" s="8">
        <v>1</v>
      </c>
    </row>
    <row r="27" spans="1:8">
      <c r="A27" s="7">
        <v>21</v>
      </c>
      <c r="B27" s="7">
        <v>80</v>
      </c>
      <c r="C27" s="8">
        <v>1</v>
      </c>
      <c r="D27" s="8"/>
      <c r="E27" s="8">
        <f t="shared" si="0"/>
        <v>1</v>
      </c>
      <c r="F27" s="8">
        <v>1</v>
      </c>
    </row>
    <row r="28" spans="1:8">
      <c r="A28" s="7">
        <v>22</v>
      </c>
      <c r="B28" s="7"/>
      <c r="C28" s="8"/>
      <c r="D28" s="8"/>
      <c r="E28" s="8"/>
      <c r="F28" s="8"/>
    </row>
    <row r="29" spans="1:8">
      <c r="A29" s="7">
        <v>23</v>
      </c>
      <c r="B29" s="7"/>
      <c r="C29" s="8"/>
      <c r="D29" s="8"/>
      <c r="E29" s="8"/>
      <c r="F29" s="8"/>
    </row>
    <row r="30" spans="1:8">
      <c r="A30" s="7">
        <v>24</v>
      </c>
      <c r="B30" s="7"/>
      <c r="C30" s="8"/>
      <c r="D30" s="8"/>
      <c r="E30" s="8"/>
      <c r="F30" s="8"/>
    </row>
    <row r="31" spans="1:8">
      <c r="A31" s="7">
        <v>25</v>
      </c>
      <c r="B31" s="7"/>
      <c r="C31" s="8"/>
      <c r="D31" s="8"/>
      <c r="E31" s="8"/>
      <c r="F31" s="8"/>
    </row>
    <row r="32" spans="1:8">
      <c r="A32" s="7">
        <v>26</v>
      </c>
      <c r="B32" s="7"/>
      <c r="C32" s="8"/>
      <c r="D32" s="8"/>
      <c r="E32" s="8"/>
      <c r="F32" s="8"/>
    </row>
    <row r="33" spans="1:6">
      <c r="A33" s="7">
        <v>27</v>
      </c>
      <c r="B33" s="7"/>
      <c r="C33" s="8"/>
      <c r="D33" s="8"/>
      <c r="E33" s="8"/>
      <c r="F33" s="8"/>
    </row>
    <row r="34" spans="1:6">
      <c r="A34" s="7">
        <v>28</v>
      </c>
      <c r="B34" s="7"/>
      <c r="C34" s="8"/>
      <c r="D34" s="8"/>
      <c r="E34" s="8"/>
      <c r="F34" s="8"/>
    </row>
    <row r="35" spans="1:6">
      <c r="A35" s="7">
        <v>29</v>
      </c>
      <c r="B35" s="7"/>
      <c r="C35" s="8"/>
      <c r="D35" s="8"/>
      <c r="E35" s="8"/>
      <c r="F35" s="8"/>
    </row>
    <row r="36" spans="1:6">
      <c r="A36" s="7">
        <v>30</v>
      </c>
      <c r="B36" s="7"/>
      <c r="C36" s="8"/>
      <c r="D36" s="8"/>
      <c r="E36" s="8"/>
      <c r="F36" s="8"/>
    </row>
    <row r="37" spans="1:6">
      <c r="A37" s="7">
        <v>31</v>
      </c>
      <c r="B37" s="7"/>
      <c r="C37" s="8"/>
      <c r="D37" s="8"/>
      <c r="E37" s="8"/>
      <c r="F37" s="8"/>
    </row>
    <row r="38" spans="1:6">
      <c r="A38" s="7">
        <v>32</v>
      </c>
      <c r="B38" s="7"/>
      <c r="C38" s="8"/>
      <c r="D38" s="8"/>
      <c r="E38" s="8"/>
      <c r="F38" s="8"/>
    </row>
    <row r="39" spans="1:6">
      <c r="A39" s="7">
        <v>33</v>
      </c>
      <c r="B39" s="7"/>
      <c r="C39" s="8"/>
      <c r="D39" s="8"/>
      <c r="E39" s="8"/>
      <c r="F39" s="8"/>
    </row>
    <row r="40" spans="1:6">
      <c r="A40" s="7">
        <v>34</v>
      </c>
      <c r="B40" s="7"/>
      <c r="C40" s="8"/>
      <c r="D40" s="8"/>
      <c r="E40" s="8"/>
      <c r="F40" s="8"/>
    </row>
    <row r="41" spans="1:6">
      <c r="A41" s="7">
        <v>35</v>
      </c>
      <c r="B41" s="7"/>
      <c r="C41" s="8"/>
      <c r="D41" s="8"/>
      <c r="E41" s="8"/>
      <c r="F41" s="8"/>
    </row>
    <row r="42" spans="1:6">
      <c r="A42" s="7">
        <v>36</v>
      </c>
      <c r="B42" s="7"/>
      <c r="C42" s="8"/>
      <c r="D42" s="8"/>
      <c r="E42" s="8"/>
      <c r="F42" s="8"/>
    </row>
    <row r="43" spans="1:6">
      <c r="A43" s="7">
        <v>37</v>
      </c>
      <c r="B43" s="7"/>
      <c r="C43" s="8"/>
      <c r="D43" s="8"/>
      <c r="E43" s="8"/>
      <c r="F43" s="8"/>
    </row>
    <row r="44" spans="1:6">
      <c r="A44" s="7">
        <v>38</v>
      </c>
      <c r="B44" s="7"/>
      <c r="C44" s="8"/>
      <c r="D44" s="8"/>
      <c r="E44" s="8"/>
      <c r="F44" s="8"/>
    </row>
    <row r="45" spans="1:6">
      <c r="A45" s="7">
        <v>39</v>
      </c>
      <c r="B45" s="7"/>
      <c r="C45" s="8"/>
      <c r="D45" s="8"/>
      <c r="E45" s="8"/>
      <c r="F45" s="8"/>
    </row>
    <row r="46" spans="1:6">
      <c r="A46" s="7">
        <v>40</v>
      </c>
      <c r="B46" s="7"/>
      <c r="C46" s="8"/>
      <c r="D46" s="8"/>
      <c r="E46" s="8"/>
      <c r="F46" s="8"/>
    </row>
    <row r="47" spans="1:6">
      <c r="A47" s="7">
        <v>41</v>
      </c>
      <c r="B47" s="7"/>
      <c r="C47" s="8"/>
      <c r="D47" s="8"/>
      <c r="E47" s="8"/>
      <c r="F47" s="8"/>
    </row>
    <row r="48" spans="1:6">
      <c r="A48" s="7">
        <v>42</v>
      </c>
      <c r="C48" s="8"/>
      <c r="D48" s="8"/>
      <c r="E48" s="8"/>
      <c r="F48" s="8"/>
    </row>
    <row r="49" spans="1:6">
      <c r="A49" s="7">
        <v>43</v>
      </c>
      <c r="C49" s="8"/>
      <c r="D49" s="8"/>
      <c r="E49" s="8"/>
      <c r="F49" s="8"/>
    </row>
    <row r="50" spans="1:6">
      <c r="A50" s="7">
        <v>44</v>
      </c>
      <c r="C50" s="8"/>
      <c r="D50" s="8"/>
      <c r="E50" s="8"/>
      <c r="F50" s="8"/>
    </row>
    <row r="51" spans="1:6">
      <c r="A51" s="7">
        <v>45</v>
      </c>
      <c r="C51" s="8"/>
      <c r="D51" s="8"/>
      <c r="E51" s="8"/>
      <c r="F51" s="8"/>
    </row>
    <row r="52" spans="1:6">
      <c r="A52" s="7">
        <v>46</v>
      </c>
      <c r="C52" s="8"/>
      <c r="D52" s="8"/>
      <c r="E52" s="8"/>
      <c r="F52" s="8"/>
    </row>
    <row r="53" spans="1:6">
      <c r="A53" s="7">
        <v>47</v>
      </c>
      <c r="C53" s="8"/>
      <c r="D53" s="8"/>
      <c r="E53" s="8"/>
      <c r="F53" s="8"/>
    </row>
    <row r="54" spans="1:6">
      <c r="A54" s="7">
        <v>48</v>
      </c>
      <c r="C54" s="8"/>
      <c r="D54" s="8"/>
      <c r="E54" s="8"/>
      <c r="F54" s="8"/>
    </row>
    <row r="55" spans="1:6">
      <c r="A55" s="9">
        <v>49</v>
      </c>
      <c r="C55" s="8"/>
      <c r="D55" s="8"/>
      <c r="E55" s="8"/>
      <c r="F55" s="8"/>
    </row>
    <row r="56" spans="1:6">
      <c r="A56" s="9">
        <v>50</v>
      </c>
      <c r="C56" s="8"/>
      <c r="D56" s="8"/>
      <c r="E56" s="8"/>
      <c r="F56" s="8"/>
    </row>
    <row r="57" spans="1:6">
      <c r="A57" s="7">
        <f>A56+1</f>
        <v>51</v>
      </c>
      <c r="C57" s="8"/>
      <c r="D57" s="8"/>
      <c r="E57" s="8"/>
      <c r="F57" s="8"/>
    </row>
    <row r="58" spans="1:6">
      <c r="A58" s="7">
        <f t="shared" ref="A58:A106" si="2">A57+1</f>
        <v>52</v>
      </c>
      <c r="C58" s="8"/>
      <c r="D58" s="8"/>
      <c r="E58" s="8"/>
      <c r="F58" s="8"/>
    </row>
    <row r="59" spans="1:6">
      <c r="A59" s="7">
        <f t="shared" si="2"/>
        <v>53</v>
      </c>
      <c r="C59" s="8"/>
      <c r="D59" s="8"/>
      <c r="E59" s="8"/>
      <c r="F59" s="8"/>
    </row>
    <row r="60" spans="1:6">
      <c r="A60" s="7">
        <f t="shared" si="2"/>
        <v>54</v>
      </c>
      <c r="C60" s="8"/>
      <c r="D60" s="8"/>
      <c r="E60" s="8"/>
      <c r="F60" s="8"/>
    </row>
    <row r="61" spans="1:6">
      <c r="A61" s="7">
        <f t="shared" si="2"/>
        <v>55</v>
      </c>
      <c r="C61" s="8"/>
      <c r="D61" s="8"/>
      <c r="E61" s="8"/>
      <c r="F61" s="8"/>
    </row>
    <row r="62" spans="1:6">
      <c r="A62" s="7">
        <f t="shared" si="2"/>
        <v>56</v>
      </c>
      <c r="C62" s="8"/>
      <c r="D62" s="8"/>
      <c r="E62" s="8"/>
      <c r="F62" s="8"/>
    </row>
    <row r="63" spans="1:6">
      <c r="A63" s="7">
        <f t="shared" si="2"/>
        <v>57</v>
      </c>
      <c r="C63" s="8"/>
      <c r="D63" s="8"/>
      <c r="E63" s="8"/>
      <c r="F63" s="8"/>
    </row>
    <row r="64" spans="1:6">
      <c r="A64" s="7">
        <f t="shared" si="2"/>
        <v>58</v>
      </c>
      <c r="C64" s="8"/>
      <c r="D64" s="8"/>
      <c r="E64" s="8"/>
      <c r="F64" s="8"/>
    </row>
    <row r="65" spans="1:6">
      <c r="A65" s="7">
        <f t="shared" si="2"/>
        <v>59</v>
      </c>
      <c r="C65" s="8"/>
      <c r="D65" s="8"/>
      <c r="E65" s="8"/>
      <c r="F65" s="8"/>
    </row>
    <row r="66" spans="1:6">
      <c r="A66" s="7">
        <f t="shared" si="2"/>
        <v>60</v>
      </c>
      <c r="C66" s="8"/>
      <c r="D66" s="8"/>
      <c r="E66" s="8"/>
      <c r="F66" s="8"/>
    </row>
    <row r="67" spans="1:6">
      <c r="A67" s="7">
        <f t="shared" si="2"/>
        <v>61</v>
      </c>
      <c r="C67" s="8"/>
      <c r="D67" s="8"/>
      <c r="E67" s="8"/>
      <c r="F67" s="8"/>
    </row>
    <row r="68" spans="1:6">
      <c r="A68" s="7">
        <f t="shared" si="2"/>
        <v>62</v>
      </c>
      <c r="C68" s="8"/>
      <c r="D68" s="8"/>
      <c r="E68" s="8"/>
      <c r="F68" s="8"/>
    </row>
    <row r="69" spans="1:6">
      <c r="A69" s="7">
        <f t="shared" si="2"/>
        <v>63</v>
      </c>
      <c r="C69" s="8"/>
      <c r="D69" s="8"/>
      <c r="E69" s="8"/>
      <c r="F69" s="8"/>
    </row>
    <row r="70" spans="1:6">
      <c r="A70" s="7">
        <f t="shared" si="2"/>
        <v>64</v>
      </c>
      <c r="C70" s="8"/>
      <c r="D70" s="8"/>
      <c r="E70" s="8"/>
      <c r="F70" s="8"/>
    </row>
    <row r="71" spans="1:6">
      <c r="A71" s="7">
        <f t="shared" si="2"/>
        <v>65</v>
      </c>
      <c r="C71" s="8"/>
      <c r="D71" s="8"/>
      <c r="E71" s="8"/>
      <c r="F71" s="8"/>
    </row>
    <row r="72" spans="1:6">
      <c r="A72" s="7">
        <f t="shared" si="2"/>
        <v>66</v>
      </c>
      <c r="C72" s="8"/>
      <c r="D72" s="8"/>
      <c r="E72" s="8"/>
      <c r="F72" s="8"/>
    </row>
    <row r="73" spans="1:6">
      <c r="A73" s="7">
        <f t="shared" si="2"/>
        <v>67</v>
      </c>
      <c r="C73" s="8"/>
      <c r="D73" s="8"/>
      <c r="E73" s="8"/>
      <c r="F73" s="8"/>
    </row>
    <row r="74" spans="1:6">
      <c r="A74" s="7">
        <f t="shared" si="2"/>
        <v>68</v>
      </c>
      <c r="C74" s="8"/>
      <c r="D74" s="8"/>
      <c r="E74" s="8"/>
      <c r="F74" s="8"/>
    </row>
    <row r="75" spans="1:6">
      <c r="A75" s="7">
        <f t="shared" si="2"/>
        <v>69</v>
      </c>
      <c r="C75" s="8"/>
      <c r="D75" s="8"/>
      <c r="E75" s="8"/>
      <c r="F75" s="8"/>
    </row>
    <row r="76" spans="1:6">
      <c r="A76" s="7">
        <f t="shared" si="2"/>
        <v>70</v>
      </c>
      <c r="C76" s="8"/>
      <c r="D76" s="8"/>
      <c r="E76" s="8"/>
      <c r="F76" s="8"/>
    </row>
    <row r="77" spans="1:6">
      <c r="A77" s="7">
        <f t="shared" si="2"/>
        <v>71</v>
      </c>
      <c r="C77" s="8"/>
      <c r="D77" s="8"/>
      <c r="E77" s="8"/>
      <c r="F77" s="8"/>
    </row>
    <row r="78" spans="1:6">
      <c r="A78" s="7">
        <f t="shared" si="2"/>
        <v>72</v>
      </c>
      <c r="C78" s="8"/>
      <c r="D78" s="8"/>
      <c r="E78" s="8"/>
      <c r="F78" s="8"/>
    </row>
    <row r="79" spans="1:6">
      <c r="A79" s="7">
        <f t="shared" si="2"/>
        <v>73</v>
      </c>
      <c r="C79" s="8"/>
      <c r="D79" s="8"/>
      <c r="E79" s="8"/>
      <c r="F79" s="8"/>
    </row>
    <row r="80" spans="1:6">
      <c r="A80" s="7">
        <f t="shared" si="2"/>
        <v>74</v>
      </c>
      <c r="C80" s="8"/>
      <c r="D80" s="8"/>
      <c r="E80" s="8"/>
      <c r="F80" s="8"/>
    </row>
    <row r="81" spans="1:6">
      <c r="A81" s="7">
        <f t="shared" si="2"/>
        <v>75</v>
      </c>
      <c r="C81" s="8"/>
      <c r="D81" s="8"/>
      <c r="E81" s="8"/>
      <c r="F81" s="8"/>
    </row>
    <row r="82" spans="1:6">
      <c r="A82" s="7">
        <f t="shared" si="2"/>
        <v>76</v>
      </c>
      <c r="C82" s="8"/>
      <c r="D82" s="8"/>
      <c r="E82" s="8"/>
      <c r="F82" s="8"/>
    </row>
    <row r="83" spans="1:6">
      <c r="A83" s="7">
        <f t="shared" si="2"/>
        <v>77</v>
      </c>
      <c r="C83" s="8"/>
      <c r="D83" s="8"/>
      <c r="E83" s="8"/>
      <c r="F83" s="8"/>
    </row>
    <row r="84" spans="1:6">
      <c r="A84" s="7">
        <f t="shared" si="2"/>
        <v>78</v>
      </c>
      <c r="C84" s="8"/>
      <c r="D84" s="8"/>
      <c r="E84" s="8"/>
      <c r="F84" s="8"/>
    </row>
    <row r="85" spans="1:6">
      <c r="A85" s="7">
        <f t="shared" si="2"/>
        <v>79</v>
      </c>
      <c r="C85" s="8"/>
      <c r="D85" s="8"/>
      <c r="E85" s="8"/>
      <c r="F85" s="8"/>
    </row>
    <row r="86" spans="1:6">
      <c r="A86" s="7">
        <f t="shared" si="2"/>
        <v>80</v>
      </c>
      <c r="C86" s="8"/>
      <c r="D86" s="8"/>
      <c r="E86" s="8"/>
      <c r="F86" s="8"/>
    </row>
    <row r="87" spans="1:6">
      <c r="A87" s="7">
        <f t="shared" si="2"/>
        <v>81</v>
      </c>
      <c r="C87" s="8"/>
      <c r="D87" s="8"/>
      <c r="E87" s="8"/>
      <c r="F87" s="8"/>
    </row>
    <row r="88" spans="1:6">
      <c r="A88" s="7">
        <f>A87+1</f>
        <v>82</v>
      </c>
      <c r="C88" s="8"/>
      <c r="D88" s="8"/>
      <c r="E88" s="8"/>
      <c r="F88" s="8"/>
    </row>
    <row r="89" spans="1:6">
      <c r="A89" s="7">
        <f t="shared" si="2"/>
        <v>83</v>
      </c>
      <c r="C89" s="8"/>
      <c r="D89" s="8"/>
      <c r="E89" s="8"/>
      <c r="F89" s="8"/>
    </row>
    <row r="90" spans="1:6">
      <c r="A90" s="7">
        <f t="shared" si="2"/>
        <v>84</v>
      </c>
      <c r="C90" s="8"/>
      <c r="D90" s="8"/>
      <c r="E90" s="8"/>
      <c r="F90" s="8"/>
    </row>
    <row r="91" spans="1:6">
      <c r="A91" s="7">
        <f t="shared" si="2"/>
        <v>85</v>
      </c>
      <c r="C91" s="8"/>
      <c r="D91" s="8"/>
      <c r="E91" s="8"/>
      <c r="F91" s="8"/>
    </row>
    <row r="92" spans="1:6">
      <c r="A92" s="7">
        <f t="shared" si="2"/>
        <v>86</v>
      </c>
      <c r="C92" s="8"/>
      <c r="D92" s="8"/>
      <c r="E92" s="8"/>
      <c r="F92" s="8"/>
    </row>
    <row r="93" spans="1:6">
      <c r="A93" s="7">
        <f t="shared" si="2"/>
        <v>87</v>
      </c>
      <c r="C93" s="8"/>
      <c r="D93" s="8"/>
      <c r="E93" s="8"/>
      <c r="F93" s="8"/>
    </row>
    <row r="94" spans="1:6">
      <c r="A94" s="7">
        <f t="shared" si="2"/>
        <v>88</v>
      </c>
      <c r="C94" s="8"/>
      <c r="D94" s="8"/>
      <c r="E94" s="8"/>
      <c r="F94" s="8"/>
    </row>
    <row r="95" spans="1:6">
      <c r="A95" s="7">
        <f t="shared" si="2"/>
        <v>89</v>
      </c>
      <c r="C95" s="8"/>
      <c r="D95" s="8"/>
      <c r="E95" s="8"/>
      <c r="F95" s="8"/>
    </row>
    <row r="96" spans="1:6">
      <c r="A96" s="7">
        <f t="shared" si="2"/>
        <v>90</v>
      </c>
      <c r="C96" s="8"/>
      <c r="D96" s="8"/>
      <c r="E96" s="8"/>
      <c r="F96" s="8"/>
    </row>
    <row r="97" spans="1:6">
      <c r="A97" s="7">
        <f t="shared" si="2"/>
        <v>91</v>
      </c>
      <c r="C97" s="8"/>
      <c r="D97" s="8"/>
      <c r="E97" s="8"/>
      <c r="F97" s="8"/>
    </row>
    <row r="98" spans="1:6">
      <c r="A98" s="7">
        <f t="shared" si="2"/>
        <v>92</v>
      </c>
      <c r="C98" s="8"/>
      <c r="D98" s="8"/>
      <c r="E98" s="8"/>
      <c r="F98" s="8"/>
    </row>
    <row r="99" spans="1:6">
      <c r="A99" s="7">
        <f t="shared" si="2"/>
        <v>93</v>
      </c>
      <c r="C99" s="8"/>
      <c r="D99" s="8"/>
      <c r="E99" s="8"/>
      <c r="F99" s="8"/>
    </row>
    <row r="100" spans="1:6">
      <c r="A100" s="7">
        <f t="shared" si="2"/>
        <v>94</v>
      </c>
      <c r="C100" s="8"/>
      <c r="D100" s="8"/>
      <c r="E100" s="8"/>
      <c r="F100" s="8"/>
    </row>
    <row r="101" spans="1:6">
      <c r="A101" s="7">
        <f>A100+1</f>
        <v>95</v>
      </c>
      <c r="C101" s="8"/>
      <c r="D101" s="8"/>
      <c r="E101" s="8"/>
      <c r="F101" s="8"/>
    </row>
    <row r="102" spans="1:6">
      <c r="A102" s="7">
        <f t="shared" si="2"/>
        <v>96</v>
      </c>
      <c r="C102" s="8"/>
      <c r="D102" s="8"/>
      <c r="E102" s="8"/>
      <c r="F102" s="8"/>
    </row>
    <row r="103" spans="1:6">
      <c r="A103" s="7">
        <f t="shared" si="2"/>
        <v>97</v>
      </c>
      <c r="C103" s="8"/>
      <c r="D103" s="8"/>
      <c r="E103" s="8"/>
      <c r="F103" s="8"/>
    </row>
    <row r="104" spans="1:6">
      <c r="A104" s="7">
        <f t="shared" si="2"/>
        <v>98</v>
      </c>
      <c r="C104" s="8"/>
      <c r="D104" s="8"/>
      <c r="E104" s="8"/>
      <c r="F104" s="8"/>
    </row>
    <row r="105" spans="1:6">
      <c r="A105" s="7">
        <f t="shared" si="2"/>
        <v>99</v>
      </c>
      <c r="C105" s="8"/>
      <c r="D105" s="8"/>
      <c r="E105" s="8"/>
      <c r="F105" s="8"/>
    </row>
    <row r="106" spans="1:6">
      <c r="A106" s="7">
        <f t="shared" si="2"/>
        <v>100</v>
      </c>
      <c r="C106" s="8"/>
      <c r="D106" s="8"/>
      <c r="E106" s="8"/>
      <c r="F106" s="8"/>
    </row>
  </sheetData>
  <mergeCells count="1">
    <mergeCell ref="C4:F4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H7" sqref="H7"/>
    </sheetView>
  </sheetViews>
  <sheetFormatPr defaultRowHeight="12.75"/>
  <cols>
    <col min="1" max="3" width="9.140625" style="13"/>
    <col min="4" max="6" width="16" style="14" customWidth="1"/>
    <col min="7" max="7" width="4.42578125" style="13" customWidth="1"/>
    <col min="8" max="9" width="15.140625" style="13" customWidth="1"/>
    <col min="10" max="16384" width="9.140625" style="13"/>
  </cols>
  <sheetData>
    <row r="1" spans="1:9" ht="21.75" customHeight="1">
      <c r="A1" s="1" t="s">
        <v>12</v>
      </c>
      <c r="B1" s="1"/>
      <c r="C1" s="2"/>
      <c r="D1" s="2"/>
    </row>
    <row r="3" spans="1:9" ht="17.25" customHeight="1">
      <c r="E3" s="28" t="s">
        <v>10</v>
      </c>
      <c r="F3" s="29"/>
      <c r="H3" s="28" t="s">
        <v>9</v>
      </c>
      <c r="I3" s="29"/>
    </row>
    <row r="4" spans="1:9" ht="27" customHeight="1">
      <c r="D4" s="16" t="s">
        <v>5</v>
      </c>
      <c r="E4" s="16" t="s">
        <v>7</v>
      </c>
      <c r="F4" s="16" t="s">
        <v>6</v>
      </c>
      <c r="H4" s="16" t="s">
        <v>7</v>
      </c>
      <c r="I4" s="16" t="s">
        <v>6</v>
      </c>
    </row>
    <row r="5" spans="1:9">
      <c r="D5" s="17">
        <f>SUM(D7:D11)</f>
        <v>3.9999999999999996</v>
      </c>
      <c r="E5" s="18">
        <f>SUM(E7:E11)</f>
        <v>3.645102863661962</v>
      </c>
      <c r="F5" s="18">
        <f>NPV($F$15,F7:F11)</f>
        <v>3.6451028636619616</v>
      </c>
      <c r="H5" s="18">
        <f>SUM(H7:H11)</f>
        <v>3.6993753706912376</v>
      </c>
      <c r="I5" s="18">
        <f>NPV($F$15,I7:I11) * (1+$F$15)^0.5</f>
        <v>3.6993753706912376</v>
      </c>
    </row>
    <row r="6" spans="1:9">
      <c r="H6" s="14"/>
      <c r="I6" s="14"/>
    </row>
    <row r="7" spans="1:9">
      <c r="C7" s="13">
        <v>1</v>
      </c>
      <c r="D7" s="14">
        <v>0.8</v>
      </c>
      <c r="E7" s="15">
        <f>$D7/(1+$F$15)^$C7</f>
        <v>0.77669902912621358</v>
      </c>
      <c r="F7" s="14">
        <v>0.8</v>
      </c>
      <c r="H7" s="15">
        <f>$D7/(1+$F$15)^($C7-0.5)</f>
        <v>0.78826342253143455</v>
      </c>
      <c r="I7" s="14">
        <v>0.8</v>
      </c>
    </row>
    <row r="8" spans="1:9">
      <c r="C8" s="13">
        <v>2</v>
      </c>
      <c r="D8" s="14">
        <v>0.6</v>
      </c>
      <c r="E8" s="15">
        <f>$D8/(1+$F$15)^$C8</f>
        <v>0.56555754548025261</v>
      </c>
      <c r="F8" s="14">
        <v>0.6</v>
      </c>
      <c r="H8" s="15">
        <f>$D8/(1+$F$15)^($C8-0.5)</f>
        <v>0.57397822028987944</v>
      </c>
      <c r="I8" s="14">
        <v>0.6</v>
      </c>
    </row>
    <row r="9" spans="1:9">
      <c r="C9" s="13">
        <v>3</v>
      </c>
      <c r="D9" s="14">
        <v>0.7</v>
      </c>
      <c r="E9" s="15">
        <f>$D9/(1+$F$15)^$C9</f>
        <v>0.64059916154721164</v>
      </c>
      <c r="F9" s="14">
        <v>0.7</v>
      </c>
      <c r="H9" s="15">
        <f>$D9/(1+$F$15)^($C9-0.5)</f>
        <v>0.65013714272316447</v>
      </c>
      <c r="I9" s="14">
        <v>0.7</v>
      </c>
    </row>
    <row r="10" spans="1:9">
      <c r="C10" s="13">
        <v>4</v>
      </c>
      <c r="D10" s="14">
        <v>0.9</v>
      </c>
      <c r="E10" s="15">
        <f>$D10/(1+$F$15)^$C10</f>
        <v>0.79963834312412008</v>
      </c>
      <c r="F10" s="14">
        <v>0.9</v>
      </c>
      <c r="H10" s="15">
        <f>$D10/(1+$F$15)^($C10-0.5)</f>
        <v>0.81154428356566999</v>
      </c>
      <c r="I10" s="14">
        <v>0.9</v>
      </c>
    </row>
    <row r="11" spans="1:9">
      <c r="C11" s="13">
        <v>5</v>
      </c>
      <c r="D11" s="14">
        <v>1</v>
      </c>
      <c r="E11" s="15">
        <f>$D11/(1+$F$15)^$C11</f>
        <v>0.86260878438416411</v>
      </c>
      <c r="F11" s="14">
        <v>1</v>
      </c>
      <c r="H11" s="15">
        <f>$D11/(1+$F$15)^($C11-0.5)</f>
        <v>0.87545230158108933</v>
      </c>
      <c r="I11" s="14">
        <v>1</v>
      </c>
    </row>
    <row r="15" spans="1:9">
      <c r="E15" s="19" t="s">
        <v>8</v>
      </c>
      <c r="F15" s="20">
        <v>0.03</v>
      </c>
    </row>
  </sheetData>
  <mergeCells count="2">
    <mergeCell ref="H3:I3"/>
    <mergeCell ref="E3:F3"/>
  </mergeCells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QALY-DALY example - blindness</vt:lpstr>
      <vt:lpstr>Discounting &amp; NPV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G. Kahn</dc:creator>
  <cp:lastModifiedBy>malkomser</cp:lastModifiedBy>
  <dcterms:created xsi:type="dcterms:W3CDTF">2002-01-25T01:56:51Z</dcterms:created>
  <dcterms:modified xsi:type="dcterms:W3CDTF">2014-01-24T01:18:55Z</dcterms:modified>
</cp:coreProperties>
</file>