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hidePivotFieldList="1" autoCompressPictures="0"/>
  <mc:AlternateContent xmlns:mc="http://schemas.openxmlformats.org/markup-compatibility/2006">
    <mc:Choice Requires="x15">
      <x15ac:absPath xmlns:x15ac="http://schemas.microsoft.com/office/spreadsheetml/2010/11/ac" url="C:\Users\makoh\Box Sync\Epi204_2019\Session_1\"/>
    </mc:Choice>
  </mc:AlternateContent>
  <xr:revisionPtr revIDLastSave="0" documentId="13_ncr:1_{772FAF4F-6446-4BE9-9465-D44B7A4934D2}" xr6:coauthVersionLast="44" xr6:coauthVersionMax="44" xr10:uidLastSave="{00000000-0000-0000-0000-000000000000}"/>
  <bookViews>
    <workbookView xWindow="-120" yWindow="-120" windowWidth="29040" windowHeight="15840" tabRatio="500" xr2:uid="{00000000-000D-0000-FFFF-FFFF00000000}"/>
  </bookViews>
  <sheets>
    <sheet name="MurmurData" sheetId="2" r:id="rId1"/>
    <sheet name="MurmurCompleted" sheetId="1" r:id="rId2"/>
    <sheet name="KappaGameLinearWeights" sheetId="3" r:id="rId3"/>
    <sheet name="KappaGameQuadraticWeights" sheetId="5" r:id="rId4"/>
    <sheet name="KappaGameForStata" sheetId="4" r:id="rId5"/>
  </sheets>
  <calcPr calcId="191029" concurrentCalc="0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3" l="1"/>
  <c r="I10" i="3"/>
  <c r="J10" i="3"/>
  <c r="K10" i="3"/>
  <c r="H11" i="3"/>
  <c r="I11" i="3"/>
  <c r="J11" i="3"/>
  <c r="K11" i="3"/>
  <c r="H12" i="3"/>
  <c r="I12" i="3"/>
  <c r="J12" i="3"/>
  <c r="K12" i="3"/>
  <c r="K13" i="3"/>
  <c r="L10" i="3"/>
  <c r="H13" i="3"/>
  <c r="H19" i="3"/>
  <c r="H42" i="3"/>
  <c r="I13" i="3"/>
  <c r="I19" i="3"/>
  <c r="I42" i="3"/>
  <c r="J13" i="3"/>
  <c r="J19" i="3"/>
  <c r="J42" i="3"/>
  <c r="L11" i="3"/>
  <c r="H20" i="3"/>
  <c r="H43" i="3"/>
  <c r="I20" i="3"/>
  <c r="I43" i="3"/>
  <c r="J20" i="3"/>
  <c r="J43" i="3"/>
  <c r="L12" i="3"/>
  <c r="H21" i="3"/>
  <c r="H30" i="3"/>
  <c r="H44" i="3"/>
  <c r="I21" i="3"/>
  <c r="I44" i="3"/>
  <c r="J21" i="3"/>
  <c r="J44" i="3"/>
  <c r="K45" i="3"/>
  <c r="D3" i="2"/>
  <c r="D4" i="2"/>
  <c r="D5" i="2"/>
  <c r="B5" i="2"/>
  <c r="C5" i="2"/>
  <c r="J3" i="2"/>
  <c r="J4" i="2"/>
  <c r="J5" i="2"/>
  <c r="H10" i="5"/>
  <c r="I10" i="5"/>
  <c r="J10" i="5"/>
  <c r="K10" i="5"/>
  <c r="H11" i="5"/>
  <c r="I11" i="5"/>
  <c r="J11" i="5"/>
  <c r="K11" i="5"/>
  <c r="H12" i="5"/>
  <c r="I12" i="5"/>
  <c r="J12" i="5"/>
  <c r="K12" i="5"/>
  <c r="K13" i="5"/>
  <c r="L10" i="5"/>
  <c r="H13" i="5"/>
  <c r="H19" i="5"/>
  <c r="H42" i="5"/>
  <c r="I13" i="5"/>
  <c r="I19" i="5"/>
  <c r="I42" i="5"/>
  <c r="J13" i="5"/>
  <c r="J19" i="5"/>
  <c r="J42" i="5"/>
  <c r="L11" i="5"/>
  <c r="H20" i="5"/>
  <c r="H43" i="5"/>
  <c r="I20" i="5"/>
  <c r="I43" i="5"/>
  <c r="J20" i="5"/>
  <c r="J43" i="5"/>
  <c r="L12" i="5"/>
  <c r="H21" i="5"/>
  <c r="H30" i="5"/>
  <c r="H44" i="5"/>
  <c r="I21" i="5"/>
  <c r="I44" i="5"/>
  <c r="J21" i="5"/>
  <c r="J44" i="5"/>
  <c r="K19" i="5"/>
  <c r="K20" i="5"/>
  <c r="K21" i="5"/>
  <c r="K22" i="5"/>
  <c r="M46" i="5"/>
  <c r="H34" i="5"/>
  <c r="I34" i="5"/>
  <c r="J34" i="5"/>
  <c r="H35" i="5"/>
  <c r="I35" i="5"/>
  <c r="J35" i="5"/>
  <c r="H36" i="5"/>
  <c r="I36" i="5"/>
  <c r="J36" i="5"/>
  <c r="M38" i="5"/>
  <c r="M23" i="5"/>
  <c r="J22" i="5"/>
  <c r="J23" i="5"/>
  <c r="I22" i="5"/>
  <c r="I23" i="5"/>
  <c r="H22" i="5"/>
  <c r="H23" i="5"/>
  <c r="L21" i="5"/>
  <c r="L20" i="5"/>
  <c r="C18" i="5"/>
  <c r="C19" i="5"/>
  <c r="C20" i="5"/>
  <c r="L19" i="5"/>
  <c r="M14" i="5"/>
  <c r="C14" i="5"/>
  <c r="C15" i="5"/>
  <c r="C16" i="5"/>
  <c r="J14" i="5"/>
  <c r="I14" i="5"/>
  <c r="H14" i="5"/>
  <c r="K19" i="3"/>
  <c r="K20" i="3"/>
  <c r="K21" i="3"/>
  <c r="K22" i="3"/>
  <c r="M46" i="3"/>
  <c r="C19" i="3"/>
  <c r="H34" i="3"/>
  <c r="I34" i="3"/>
  <c r="J34" i="3"/>
  <c r="H35" i="3"/>
  <c r="I35" i="3"/>
  <c r="J35" i="3"/>
  <c r="H36" i="3"/>
  <c r="I36" i="3"/>
  <c r="J36" i="3"/>
  <c r="M38" i="3"/>
  <c r="C18" i="3"/>
  <c r="C20" i="3"/>
  <c r="M14" i="3"/>
  <c r="C14" i="3"/>
  <c r="M23" i="3"/>
  <c r="C15" i="3"/>
  <c r="C16" i="3"/>
  <c r="J22" i="3"/>
  <c r="J23" i="3"/>
  <c r="I22" i="3"/>
  <c r="I23" i="3"/>
  <c r="H22" i="3"/>
  <c r="H23" i="3"/>
  <c r="L21" i="3"/>
  <c r="L20" i="3"/>
  <c r="L19" i="3"/>
  <c r="I14" i="3"/>
  <c r="J14" i="3"/>
  <c r="H14" i="3"/>
  <c r="H5" i="2"/>
  <c r="I5" i="2"/>
  <c r="D3" i="1"/>
  <c r="D4" i="1"/>
  <c r="D5" i="1"/>
  <c r="B8" i="1"/>
  <c r="E3" i="1"/>
  <c r="B5" i="1"/>
  <c r="H3" i="1"/>
  <c r="E4" i="1"/>
  <c r="C5" i="1"/>
  <c r="I4" i="1"/>
  <c r="I3" i="1"/>
  <c r="J3" i="1"/>
  <c r="H4" i="1"/>
  <c r="J4" i="1"/>
  <c r="J5" i="1"/>
  <c r="H8" i="1"/>
  <c r="E9" i="1"/>
  <c r="I5" i="1"/>
  <c r="H5" i="1"/>
  <c r="K4" i="1"/>
  <c r="K3" i="1"/>
</calcChain>
</file>

<file path=xl/sharedStrings.xml><?xml version="1.0" encoding="utf-8"?>
<sst xmlns="http://schemas.openxmlformats.org/spreadsheetml/2006/main" count="199" uniqueCount="28">
  <si>
    <t>Observer A</t>
  </si>
  <si>
    <t>Observer B</t>
  </si>
  <si>
    <t>Actual Agreement</t>
  </si>
  <si>
    <t>Expected Agreement</t>
  </si>
  <si>
    <t>Kappa</t>
  </si>
  <si>
    <t>Observer  A</t>
  </si>
  <si>
    <t>S</t>
  </si>
  <si>
    <t>M</t>
  </si>
  <si>
    <t>L</t>
  </si>
  <si>
    <t>LesionNo</t>
  </si>
  <si>
    <t>Row Labels</t>
  </si>
  <si>
    <t>Grand Total</t>
  </si>
  <si>
    <t>Column Labels</t>
  </si>
  <si>
    <t>Count of LesionNo</t>
  </si>
  <si>
    <t>Observed</t>
  </si>
  <si>
    <t>Expected</t>
  </si>
  <si>
    <t>Agreement</t>
  </si>
  <si>
    <t>Weights</t>
  </si>
  <si>
    <t>Weighted Observed</t>
  </si>
  <si>
    <t>Unweighted Expected</t>
  </si>
  <si>
    <t>Unweighted Observed</t>
  </si>
  <si>
    <t>Unweighted Kappa</t>
  </si>
  <si>
    <t>Weighted Expected</t>
  </si>
  <si>
    <t>Weighted Kappa</t>
  </si>
  <si>
    <t>Murmur +</t>
  </si>
  <si>
    <t>Murmur-</t>
  </si>
  <si>
    <t>Murmur+</t>
  </si>
  <si>
    <t>Murmur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</si>
</sst>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0"/>
      <color rgb="FF000000"/>
      <name val="Arial"/>
    </font>
    <font>
      <sz val="20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9" fontId="0" fillId="0" borderId="0" xfId="1" applyFont="1"/>
    <xf numFmtId="2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NumberFormat="1"/>
    <xf numFmtId="0" fontId="0" fillId="0" borderId="1" xfId="0" applyNumberForma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/>
    <xf numFmtId="9" fontId="5" fillId="0" borderId="0" xfId="1" applyFont="1"/>
    <xf numFmtId="165" fontId="5" fillId="0" borderId="0" xfId="1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3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Normal" xfId="0" builtinId="0"/>
    <cellStyle name="Percent" xfId="1" builtinId="5"/>
  </cellStyles>
  <dxfs count="2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Kohn" refreshedDate="42991.662509490743" createdVersion="4" refreshedVersion="4" minRefreshableVersion="3" recordCount="10" xr:uid="{00000000-000A-0000-FFFF-FFFF00000000}">
  <cacheSource type="worksheet">
    <worksheetSource ref="A1:C11" sheet="KappaGameLinearWeights"/>
  </cacheSource>
  <cacheFields count="3">
    <cacheField name="LesionNo" numFmtId="0">
      <sharedItems containsSemiMixedTypes="0" containsString="0" containsNumber="1" containsInteger="1" minValue="1" maxValue="10"/>
    </cacheField>
    <cacheField name="Observer  A" numFmtId="0">
      <sharedItems count="3">
        <s v="S"/>
        <s v="M"/>
        <s v="L"/>
      </sharedItems>
    </cacheField>
    <cacheField name="Observer B" numFmtId="0">
      <sharedItems count="3">
        <s v="S"/>
        <s v="M"/>
        <s v="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1"/>
    <x v="0"/>
    <x v="0"/>
  </r>
  <r>
    <n v="2"/>
    <x v="0"/>
    <x v="0"/>
  </r>
  <r>
    <n v="3"/>
    <x v="0"/>
    <x v="1"/>
  </r>
  <r>
    <n v="4"/>
    <x v="0"/>
    <x v="1"/>
  </r>
  <r>
    <n v="5"/>
    <x v="0"/>
    <x v="1"/>
  </r>
  <r>
    <n v="6"/>
    <x v="1"/>
    <x v="1"/>
  </r>
  <r>
    <n v="7"/>
    <x v="1"/>
    <x v="2"/>
  </r>
  <r>
    <n v="8"/>
    <x v="2"/>
    <x v="2"/>
  </r>
  <r>
    <n v="9"/>
    <x v="2"/>
    <x v="2"/>
  </r>
  <r>
    <n v="10"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F1:J6" firstHeaderRow="1" firstDataRow="2" firstDataCol="1"/>
  <pivotFields count="3">
    <pivotField dataField="1" showAll="0"/>
    <pivotField axis="axisRow" showAll="0">
      <items count="4">
        <item x="2"/>
        <item x="1"/>
        <item x="0"/>
        <item t="default"/>
      </items>
    </pivotField>
    <pivotField axis="axisCol" showAll="0">
      <items count="4">
        <item x="2"/>
        <item x="1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unt of LesionNo" fld="0" subtotal="count" baseField="0" baseItem="0"/>
  </dataFields>
  <formats count="1">
    <format dxfId="1">
      <pivotArea collapsedLevelsAreSubtotals="1" fieldPosition="0">
        <references count="2">
          <reference field="1" count="0"/>
          <reference field="2" count="0" selected="0"/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gridDropZones="1" multipleFieldFilters="0">
  <location ref="F1:J6" firstHeaderRow="1" firstDataRow="2" firstDataCol="1"/>
  <pivotFields count="3">
    <pivotField dataField="1" showAll="0"/>
    <pivotField axis="axisRow" showAll="0">
      <items count="4">
        <item x="2"/>
        <item x="1"/>
        <item x="0"/>
        <item t="default"/>
      </items>
    </pivotField>
    <pivotField axis="axisCol" showAll="0">
      <items count="4">
        <item x="2"/>
        <item x="1"/>
        <item x="0"/>
        <item t="default"/>
      </items>
    </pivotField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Count of LesionNo" fld="0" subtotal="count" baseField="0" baseItem="0"/>
  </dataFields>
  <formats count="1">
    <format dxfId="0">
      <pivotArea collapsedLevelsAreSubtotals="1" fieldPosition="0">
        <references count="2">
          <reference field="1" count="0"/>
          <reference field="2" count="0" selected="0"/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25" zoomScaleNormal="125" zoomScalePageLayoutView="150" workbookViewId="0">
      <selection activeCell="D17" sqref="D17"/>
    </sheetView>
  </sheetViews>
  <sheetFormatPr defaultColWidth="11.25" defaultRowHeight="15.75" x14ac:dyDescent="0.25"/>
  <sheetData>
    <row r="1" spans="1:10" x14ac:dyDescent="0.25">
      <c r="B1" s="20" t="s">
        <v>1</v>
      </c>
      <c r="C1" s="20"/>
      <c r="H1" s="20" t="s">
        <v>1</v>
      </c>
      <c r="I1" s="20"/>
    </row>
    <row r="2" spans="1:10" x14ac:dyDescent="0.25">
      <c r="A2" t="s">
        <v>0</v>
      </c>
      <c r="B2" s="1" t="s">
        <v>24</v>
      </c>
      <c r="C2" s="1" t="s">
        <v>27</v>
      </c>
      <c r="G2" t="s">
        <v>0</v>
      </c>
      <c r="H2" s="19" t="s">
        <v>24</v>
      </c>
      <c r="I2" s="19" t="s">
        <v>27</v>
      </c>
    </row>
    <row r="3" spans="1:10" x14ac:dyDescent="0.25">
      <c r="A3" s="1" t="s">
        <v>26</v>
      </c>
      <c r="B3" s="2">
        <v>20</v>
      </c>
      <c r="C3" s="2">
        <v>15</v>
      </c>
      <c r="D3">
        <f>SUM(B3:C3)</f>
        <v>35</v>
      </c>
      <c r="G3" s="19" t="s">
        <v>26</v>
      </c>
      <c r="H3" s="2"/>
      <c r="I3" s="2"/>
      <c r="J3">
        <f>SUM(H3:I3)</f>
        <v>0</v>
      </c>
    </row>
    <row r="4" spans="1:10" x14ac:dyDescent="0.25">
      <c r="A4" s="1" t="s">
        <v>25</v>
      </c>
      <c r="B4" s="2">
        <v>10</v>
      </c>
      <c r="C4" s="2">
        <v>55</v>
      </c>
      <c r="D4">
        <f>SUM(B4:C4)</f>
        <v>65</v>
      </c>
      <c r="G4" s="19" t="s">
        <v>25</v>
      </c>
      <c r="H4" s="2"/>
      <c r="I4" s="2"/>
      <c r="J4">
        <f>SUM(H4:I4)</f>
        <v>0</v>
      </c>
    </row>
    <row r="5" spans="1:10" x14ac:dyDescent="0.25">
      <c r="B5">
        <f>SUM(B3:B4)</f>
        <v>30</v>
      </c>
      <c r="C5">
        <f>SUM(C3:C4)</f>
        <v>70</v>
      </c>
      <c r="D5">
        <f>SUM(D3:D4)</f>
        <v>100</v>
      </c>
      <c r="H5">
        <f>SUM(H3:H4)</f>
        <v>0</v>
      </c>
      <c r="I5">
        <f>SUM(I3:I4)</f>
        <v>0</v>
      </c>
      <c r="J5">
        <f>SUM(J3:J4)</f>
        <v>0</v>
      </c>
    </row>
    <row r="8" spans="1:10" x14ac:dyDescent="0.25">
      <c r="B8" t="s">
        <v>2</v>
      </c>
      <c r="H8" t="s">
        <v>3</v>
      </c>
    </row>
    <row r="9" spans="1:10" x14ac:dyDescent="0.25">
      <c r="B9" s="4"/>
      <c r="H9" s="4"/>
    </row>
    <row r="10" spans="1:10" x14ac:dyDescent="0.25">
      <c r="B10" s="4"/>
      <c r="D10" t="s">
        <v>4</v>
      </c>
      <c r="E10" s="5"/>
    </row>
  </sheetData>
  <mergeCells count="2">
    <mergeCell ref="B1:C1"/>
    <mergeCell ref="H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"/>
  <sheetViews>
    <sheetView zoomScale="125" zoomScaleNormal="125" zoomScalePageLayoutView="150" workbookViewId="0">
      <selection activeCell="H10" sqref="H10"/>
    </sheetView>
  </sheetViews>
  <sheetFormatPr defaultColWidth="11.25" defaultRowHeight="15.75" x14ac:dyDescent="0.25"/>
  <sheetData>
    <row r="1" spans="1:11" x14ac:dyDescent="0.25">
      <c r="B1" s="20" t="s">
        <v>1</v>
      </c>
      <c r="C1" s="20"/>
      <c r="H1" s="20" t="s">
        <v>1</v>
      </c>
      <c r="I1" s="20"/>
    </row>
    <row r="2" spans="1:11" x14ac:dyDescent="0.25">
      <c r="A2" t="s">
        <v>0</v>
      </c>
      <c r="B2" s="19" t="s">
        <v>24</v>
      </c>
      <c r="C2" s="19" t="s">
        <v>27</v>
      </c>
      <c r="G2" t="s">
        <v>0</v>
      </c>
      <c r="H2" s="19" t="s">
        <v>24</v>
      </c>
      <c r="I2" s="19" t="s">
        <v>27</v>
      </c>
    </row>
    <row r="3" spans="1:11" x14ac:dyDescent="0.25">
      <c r="A3" s="19" t="s">
        <v>26</v>
      </c>
      <c r="B3" s="2">
        <v>20</v>
      </c>
      <c r="C3" s="2">
        <v>15</v>
      </c>
      <c r="D3">
        <f>SUM(B3:C3)</f>
        <v>35</v>
      </c>
      <c r="E3">
        <f>D3/D$5</f>
        <v>0.35</v>
      </c>
      <c r="G3" s="19" t="s">
        <v>26</v>
      </c>
      <c r="H3" s="2">
        <f>$E3*B$5</f>
        <v>10.5</v>
      </c>
      <c r="I3" s="2">
        <f>$E3*C$5</f>
        <v>24.5</v>
      </c>
      <c r="J3">
        <f>SUM(H3:I3)</f>
        <v>35</v>
      </c>
      <c r="K3">
        <f>J3/J$5</f>
        <v>0.35</v>
      </c>
    </row>
    <row r="4" spans="1:11" x14ac:dyDescent="0.25">
      <c r="A4" s="19" t="s">
        <v>25</v>
      </c>
      <c r="B4" s="2">
        <v>10</v>
      </c>
      <c r="C4" s="2">
        <v>55</v>
      </c>
      <c r="D4">
        <f>SUM(B4:C4)</f>
        <v>65</v>
      </c>
      <c r="E4">
        <f>D4/D$5</f>
        <v>0.65</v>
      </c>
      <c r="G4" s="19" t="s">
        <v>25</v>
      </c>
      <c r="H4" s="2">
        <f>$E4*B$5</f>
        <v>19.5</v>
      </c>
      <c r="I4" s="2">
        <f>$E4*C$5</f>
        <v>45.5</v>
      </c>
      <c r="J4">
        <f>SUM(H4:I4)</f>
        <v>65</v>
      </c>
      <c r="K4">
        <f>J4/J$5</f>
        <v>0.65</v>
      </c>
    </row>
    <row r="5" spans="1:11" x14ac:dyDescent="0.25">
      <c r="B5">
        <f>SUM(B3:B4)</f>
        <v>30</v>
      </c>
      <c r="C5">
        <f>SUM(C3:C4)</f>
        <v>70</v>
      </c>
      <c r="D5">
        <f>SUM(D3:D4)</f>
        <v>100</v>
      </c>
      <c r="H5">
        <f>SUM(H3:H4)</f>
        <v>30</v>
      </c>
      <c r="I5">
        <f>SUM(I3:I4)</f>
        <v>70</v>
      </c>
      <c r="J5">
        <f>SUM(J3:J4)</f>
        <v>100</v>
      </c>
    </row>
    <row r="7" spans="1:11" x14ac:dyDescent="0.25">
      <c r="B7" t="s">
        <v>2</v>
      </c>
      <c r="H7" t="s">
        <v>3</v>
      </c>
    </row>
    <row r="8" spans="1:11" x14ac:dyDescent="0.25">
      <c r="B8" s="4">
        <f>(B3+C4)/D5</f>
        <v>0.75</v>
      </c>
      <c r="H8" s="4">
        <f>(H3+I4)/J5</f>
        <v>0.56000000000000005</v>
      </c>
    </row>
    <row r="9" spans="1:11" x14ac:dyDescent="0.25">
      <c r="B9" s="4"/>
      <c r="D9" t="s">
        <v>4</v>
      </c>
      <c r="E9" s="5">
        <f>(B8-H8)/(1-H8)</f>
        <v>0.43181818181818177</v>
      </c>
    </row>
  </sheetData>
  <mergeCells count="2">
    <mergeCell ref="B1:C1"/>
    <mergeCell ref="H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6"/>
  <sheetViews>
    <sheetView zoomScale="75" zoomScaleNormal="75" workbookViewId="0">
      <selection activeCell="D6" sqref="D6"/>
    </sheetView>
  </sheetViews>
  <sheetFormatPr defaultColWidth="11.25" defaultRowHeight="15.75" x14ac:dyDescent="0.25"/>
  <cols>
    <col min="1" max="1" width="23" customWidth="1"/>
    <col min="2" max="2" width="27" customWidth="1"/>
    <col min="3" max="3" width="30" customWidth="1"/>
    <col min="6" max="6" width="16.5" customWidth="1"/>
    <col min="7" max="7" width="15.75" customWidth="1"/>
    <col min="8" max="8" width="11.75" customWidth="1"/>
    <col min="9" max="9" width="12.25" customWidth="1"/>
    <col min="13" max="13" width="13.25" customWidth="1"/>
  </cols>
  <sheetData>
    <row r="1" spans="1:13" ht="26.25" thickBot="1" x14ac:dyDescent="0.3">
      <c r="A1" s="6" t="s">
        <v>9</v>
      </c>
      <c r="B1" s="6" t="s">
        <v>5</v>
      </c>
      <c r="C1" s="6" t="s">
        <v>1</v>
      </c>
      <c r="F1" s="7" t="s">
        <v>13</v>
      </c>
      <c r="G1" s="7" t="s">
        <v>12</v>
      </c>
    </row>
    <row r="2" spans="1:13" ht="26.25" thickBot="1" x14ac:dyDescent="0.3">
      <c r="A2" s="6">
        <v>1</v>
      </c>
      <c r="B2" s="6" t="s">
        <v>6</v>
      </c>
      <c r="C2" s="6" t="s">
        <v>6</v>
      </c>
      <c r="F2" s="7" t="s">
        <v>10</v>
      </c>
      <c r="G2" t="s">
        <v>8</v>
      </c>
      <c r="H2" t="s">
        <v>7</v>
      </c>
      <c r="I2" t="s">
        <v>6</v>
      </c>
      <c r="J2" t="s">
        <v>11</v>
      </c>
    </row>
    <row r="3" spans="1:13" ht="26.25" thickBot="1" x14ac:dyDescent="0.3">
      <c r="A3" s="6">
        <v>2</v>
      </c>
      <c r="B3" s="6" t="s">
        <v>6</v>
      </c>
      <c r="C3" s="6" t="s">
        <v>6</v>
      </c>
      <c r="F3" s="3" t="s">
        <v>8</v>
      </c>
      <c r="G3" s="9">
        <v>3</v>
      </c>
      <c r="H3" s="9"/>
      <c r="I3" s="9"/>
      <c r="J3" s="8">
        <v>3</v>
      </c>
    </row>
    <row r="4" spans="1:13" ht="26.25" thickBot="1" x14ac:dyDescent="0.3">
      <c r="A4" s="6">
        <v>3</v>
      </c>
      <c r="B4" s="6" t="s">
        <v>6</v>
      </c>
      <c r="C4" s="6" t="s">
        <v>7</v>
      </c>
      <c r="F4" s="3" t="s">
        <v>7</v>
      </c>
      <c r="G4" s="9">
        <v>1</v>
      </c>
      <c r="H4" s="9">
        <v>1</v>
      </c>
      <c r="I4" s="9"/>
      <c r="J4" s="8">
        <v>2</v>
      </c>
    </row>
    <row r="5" spans="1:13" ht="26.25" thickBot="1" x14ac:dyDescent="0.3">
      <c r="A5" s="6">
        <v>4</v>
      </c>
      <c r="B5" s="6" t="s">
        <v>6</v>
      </c>
      <c r="C5" s="6" t="s">
        <v>7</v>
      </c>
      <c r="F5" s="3" t="s">
        <v>6</v>
      </c>
      <c r="G5" s="9"/>
      <c r="H5" s="9">
        <v>3</v>
      </c>
      <c r="I5" s="9">
        <v>2</v>
      </c>
      <c r="J5" s="8">
        <v>5</v>
      </c>
    </row>
    <row r="6" spans="1:13" ht="26.25" thickBot="1" x14ac:dyDescent="0.3">
      <c r="A6" s="6">
        <v>5</v>
      </c>
      <c r="B6" s="6" t="s">
        <v>6</v>
      </c>
      <c r="C6" s="6" t="s">
        <v>7</v>
      </c>
      <c r="F6" s="3" t="s">
        <v>11</v>
      </c>
      <c r="G6" s="8">
        <v>4</v>
      </c>
      <c r="H6" s="8">
        <v>4</v>
      </c>
      <c r="I6" s="8">
        <v>2</v>
      </c>
      <c r="J6" s="8">
        <v>10</v>
      </c>
    </row>
    <row r="7" spans="1:13" ht="26.25" thickBot="1" x14ac:dyDescent="0.3">
      <c r="A7" s="6">
        <v>6</v>
      </c>
      <c r="B7" s="6" t="s">
        <v>7</v>
      </c>
      <c r="C7" s="6" t="s">
        <v>7</v>
      </c>
    </row>
    <row r="8" spans="1:13" ht="26.25" thickBot="1" x14ac:dyDescent="0.4">
      <c r="A8" s="6">
        <v>7</v>
      </c>
      <c r="B8" s="6" t="s">
        <v>7</v>
      </c>
      <c r="C8" s="6" t="s">
        <v>8</v>
      </c>
      <c r="F8" s="11" t="s">
        <v>14</v>
      </c>
      <c r="G8" s="10"/>
      <c r="H8" s="22" t="s">
        <v>1</v>
      </c>
      <c r="I8" s="22"/>
      <c r="J8" s="22"/>
      <c r="K8" s="10"/>
      <c r="L8" s="10"/>
    </row>
    <row r="9" spans="1:13" ht="26.25" thickBot="1" x14ac:dyDescent="0.4">
      <c r="A9" s="6">
        <v>8</v>
      </c>
      <c r="B9" s="6" t="s">
        <v>8</v>
      </c>
      <c r="C9" s="6" t="s">
        <v>8</v>
      </c>
      <c r="F9" s="15"/>
      <c r="G9" s="12"/>
      <c r="H9" s="13" t="s">
        <v>8</v>
      </c>
      <c r="I9" s="13" t="s">
        <v>7</v>
      </c>
      <c r="J9" s="13" t="s">
        <v>6</v>
      </c>
      <c r="K9" s="10"/>
      <c r="L9" s="10"/>
    </row>
    <row r="10" spans="1:13" ht="26.25" thickBot="1" x14ac:dyDescent="0.4">
      <c r="A10" s="6">
        <v>9</v>
      </c>
      <c r="B10" s="6" t="s">
        <v>8</v>
      </c>
      <c r="C10" s="6" t="s">
        <v>8</v>
      </c>
      <c r="F10" s="21" t="s">
        <v>0</v>
      </c>
      <c r="G10" s="13" t="s">
        <v>8</v>
      </c>
      <c r="H10" s="14">
        <f>G3</f>
        <v>3</v>
      </c>
      <c r="I10" s="14">
        <f t="shared" ref="I10:J10" si="0">H3</f>
        <v>0</v>
      </c>
      <c r="J10" s="14">
        <f t="shared" si="0"/>
        <v>0</v>
      </c>
      <c r="K10" s="10">
        <f>SUM(H10:J10)</f>
        <v>3</v>
      </c>
      <c r="L10" s="10">
        <f>K10/K$13</f>
        <v>0.3</v>
      </c>
    </row>
    <row r="11" spans="1:13" ht="26.25" thickBot="1" x14ac:dyDescent="0.4">
      <c r="A11" s="6">
        <v>10</v>
      </c>
      <c r="B11" s="6" t="s">
        <v>8</v>
      </c>
      <c r="C11" s="6" t="s">
        <v>8</v>
      </c>
      <c r="F11" s="21"/>
      <c r="G11" s="13" t="s">
        <v>7</v>
      </c>
      <c r="H11" s="14">
        <f>G4</f>
        <v>1</v>
      </c>
      <c r="I11" s="14">
        <f t="shared" ref="I11:J11" si="1">H4</f>
        <v>1</v>
      </c>
      <c r="J11" s="14">
        <f t="shared" si="1"/>
        <v>0</v>
      </c>
      <c r="K11" s="10">
        <f t="shared" ref="K11:K12" si="2">SUM(H11:J11)</f>
        <v>2</v>
      </c>
      <c r="L11" s="10">
        <f t="shared" ref="L11:L12" si="3">K11/K$13</f>
        <v>0.2</v>
      </c>
    </row>
    <row r="12" spans="1:13" ht="25.9" customHeight="1" x14ac:dyDescent="0.35">
      <c r="F12" s="21"/>
      <c r="G12" s="13" t="s">
        <v>6</v>
      </c>
      <c r="H12" s="14">
        <f>G5</f>
        <v>0</v>
      </c>
      <c r="I12" s="14">
        <f t="shared" ref="I12:J12" si="4">H5</f>
        <v>3</v>
      </c>
      <c r="J12" s="14">
        <f t="shared" si="4"/>
        <v>2</v>
      </c>
      <c r="K12" s="10">
        <f t="shared" si="2"/>
        <v>5</v>
      </c>
      <c r="L12" s="10">
        <f t="shared" si="3"/>
        <v>0.5</v>
      </c>
    </row>
    <row r="13" spans="1:13" ht="37.15" customHeight="1" x14ac:dyDescent="0.35">
      <c r="F13" s="10"/>
      <c r="G13" s="10"/>
      <c r="H13" s="10">
        <f>SUM(H10:H12)</f>
        <v>4</v>
      </c>
      <c r="I13" s="10">
        <f t="shared" ref="I13:K13" si="5">SUM(I10:I12)</f>
        <v>4</v>
      </c>
      <c r="J13" s="10">
        <f t="shared" si="5"/>
        <v>2</v>
      </c>
      <c r="K13" s="10">
        <f t="shared" si="5"/>
        <v>10</v>
      </c>
      <c r="L13" s="10"/>
      <c r="M13" s="11" t="s">
        <v>16</v>
      </c>
    </row>
    <row r="14" spans="1:13" ht="25.5" x14ac:dyDescent="0.35">
      <c r="A14" s="23" t="s">
        <v>20</v>
      </c>
      <c r="B14" s="23"/>
      <c r="C14" s="16">
        <f>M14</f>
        <v>0.6</v>
      </c>
      <c r="F14" s="10"/>
      <c r="G14" s="10"/>
      <c r="H14" s="10">
        <f>H13/$K13</f>
        <v>0.4</v>
      </c>
      <c r="I14" s="10">
        <f t="shared" ref="I14:J14" si="6">I13/$K13</f>
        <v>0.4</v>
      </c>
      <c r="J14" s="10">
        <f t="shared" si="6"/>
        <v>0.2</v>
      </c>
      <c r="K14" s="10"/>
      <c r="L14" s="10"/>
      <c r="M14" s="16">
        <f>(H10+I11+J12)/K13</f>
        <v>0.6</v>
      </c>
    </row>
    <row r="15" spans="1:13" ht="25.5" x14ac:dyDescent="0.35">
      <c r="A15" s="23" t="s">
        <v>19</v>
      </c>
      <c r="B15" s="23"/>
      <c r="C15" s="16">
        <f>M23</f>
        <v>0.3</v>
      </c>
    </row>
    <row r="16" spans="1:13" ht="25.5" x14ac:dyDescent="0.35">
      <c r="A16" s="23" t="s">
        <v>21</v>
      </c>
      <c r="B16" s="23"/>
      <c r="C16" s="17">
        <f>(C14-C15)/(1-C15)</f>
        <v>0.4285714285714286</v>
      </c>
    </row>
    <row r="17" spans="1:13" ht="25.5" x14ac:dyDescent="0.35">
      <c r="F17" s="11" t="s">
        <v>15</v>
      </c>
      <c r="G17" s="10"/>
      <c r="H17" s="22" t="s">
        <v>1</v>
      </c>
      <c r="I17" s="22"/>
      <c r="J17" s="22"/>
      <c r="K17" s="10"/>
      <c r="L17" s="10"/>
    </row>
    <row r="18" spans="1:13" ht="25.5" x14ac:dyDescent="0.35">
      <c r="A18" s="23" t="s">
        <v>18</v>
      </c>
      <c r="B18" s="23"/>
      <c r="C18" s="16">
        <f>M38</f>
        <v>0.8</v>
      </c>
      <c r="G18" s="12"/>
      <c r="H18" s="13" t="s">
        <v>8</v>
      </c>
      <c r="I18" s="13" t="s">
        <v>7</v>
      </c>
      <c r="J18" s="13" t="s">
        <v>6</v>
      </c>
      <c r="K18" s="10"/>
      <c r="L18" s="10"/>
    </row>
    <row r="19" spans="1:13" ht="25.5" x14ac:dyDescent="0.35">
      <c r="A19" s="23" t="s">
        <v>22</v>
      </c>
      <c r="B19" s="23"/>
      <c r="C19" s="16">
        <f>M46</f>
        <v>0.52</v>
      </c>
      <c r="F19" s="21" t="s">
        <v>0</v>
      </c>
      <c r="G19" s="13" t="s">
        <v>8</v>
      </c>
      <c r="H19" s="14">
        <f>$L10*H$13</f>
        <v>1.2</v>
      </c>
      <c r="I19" s="14">
        <f t="shared" ref="I19:J19" si="7">$L10*I$13</f>
        <v>1.2</v>
      </c>
      <c r="J19" s="14">
        <f t="shared" si="7"/>
        <v>0.6</v>
      </c>
      <c r="K19" s="10">
        <f>SUM(H19:J19)</f>
        <v>3</v>
      </c>
      <c r="L19" s="10">
        <f>K19/K$13</f>
        <v>0.3</v>
      </c>
    </row>
    <row r="20" spans="1:13" ht="25.5" x14ac:dyDescent="0.35">
      <c r="A20" s="23" t="s">
        <v>23</v>
      </c>
      <c r="B20" s="23"/>
      <c r="C20" s="17">
        <f>(C18-C19)/(1-C19)</f>
        <v>0.58333333333333337</v>
      </c>
      <c r="F20" s="21"/>
      <c r="G20" s="13" t="s">
        <v>7</v>
      </c>
      <c r="H20" s="14">
        <f t="shared" ref="H20:J21" si="8">$L11*H$13</f>
        <v>0.8</v>
      </c>
      <c r="I20" s="14">
        <f t="shared" si="8"/>
        <v>0.8</v>
      </c>
      <c r="J20" s="14">
        <f t="shared" si="8"/>
        <v>0.4</v>
      </c>
      <c r="K20" s="10">
        <f t="shared" ref="K20:K21" si="9">SUM(H20:J20)</f>
        <v>2</v>
      </c>
      <c r="L20" s="10">
        <f t="shared" ref="L20:L21" si="10">K20/K$13</f>
        <v>0.2</v>
      </c>
    </row>
    <row r="21" spans="1:13" ht="25.5" x14ac:dyDescent="0.35">
      <c r="F21" s="21"/>
      <c r="G21" s="13" t="s">
        <v>6</v>
      </c>
      <c r="H21" s="14">
        <f t="shared" si="8"/>
        <v>2</v>
      </c>
      <c r="I21" s="14">
        <f t="shared" si="8"/>
        <v>2</v>
      </c>
      <c r="J21" s="14">
        <f t="shared" si="8"/>
        <v>1</v>
      </c>
      <c r="K21" s="10">
        <f t="shared" si="9"/>
        <v>5</v>
      </c>
      <c r="L21" s="10">
        <f t="shared" si="10"/>
        <v>0.5</v>
      </c>
    </row>
    <row r="22" spans="1:13" ht="25.5" x14ac:dyDescent="0.35">
      <c r="F22" s="10"/>
      <c r="G22" s="10"/>
      <c r="H22" s="10">
        <f>SUM(H19:H21)</f>
        <v>4</v>
      </c>
      <c r="I22" s="10">
        <f t="shared" ref="I22" si="11">SUM(I19:I21)</f>
        <v>4</v>
      </c>
      <c r="J22" s="10">
        <f t="shared" ref="J22" si="12">SUM(J19:J21)</f>
        <v>2</v>
      </c>
      <c r="K22" s="10">
        <f t="shared" ref="K22" si="13">SUM(K19:K21)</f>
        <v>10</v>
      </c>
      <c r="L22" s="10"/>
      <c r="M22" s="11" t="s">
        <v>16</v>
      </c>
    </row>
    <row r="23" spans="1:13" ht="25.5" x14ac:dyDescent="0.35">
      <c r="F23" s="10"/>
      <c r="G23" s="10"/>
      <c r="H23" s="10">
        <f>H22/$K22</f>
        <v>0.4</v>
      </c>
      <c r="I23" s="10">
        <f t="shared" ref="I23" si="14">I22/$K22</f>
        <v>0.4</v>
      </c>
      <c r="J23" s="10">
        <f t="shared" ref="J23" si="15">J22/$K22</f>
        <v>0.2</v>
      </c>
      <c r="K23" s="10"/>
      <c r="L23" s="10"/>
      <c r="M23" s="16">
        <f>(H19+I20+J21)/K22</f>
        <v>0.3</v>
      </c>
    </row>
    <row r="26" spans="1:13" ht="25.5" x14ac:dyDescent="0.35">
      <c r="F26" s="11" t="s">
        <v>17</v>
      </c>
    </row>
    <row r="27" spans="1:13" ht="25.5" x14ac:dyDescent="0.35">
      <c r="G27" s="12"/>
      <c r="H27" s="13" t="s">
        <v>8</v>
      </c>
      <c r="I27" s="13" t="s">
        <v>7</v>
      </c>
      <c r="J27" s="13" t="s">
        <v>6</v>
      </c>
    </row>
    <row r="28" spans="1:13" ht="25.5" x14ac:dyDescent="0.35">
      <c r="G28" s="13" t="s">
        <v>8</v>
      </c>
      <c r="H28" s="14">
        <v>1</v>
      </c>
      <c r="I28" s="14">
        <v>0.5</v>
      </c>
      <c r="J28" s="14">
        <v>0</v>
      </c>
    </row>
    <row r="29" spans="1:13" ht="25.5" x14ac:dyDescent="0.35">
      <c r="G29" s="13" t="s">
        <v>7</v>
      </c>
      <c r="H29" s="14">
        <v>0.5</v>
      </c>
      <c r="I29" s="14">
        <v>1</v>
      </c>
      <c r="J29" s="14">
        <v>0.5</v>
      </c>
    </row>
    <row r="30" spans="1:13" ht="25.5" x14ac:dyDescent="0.35">
      <c r="G30" s="13" t="s">
        <v>6</v>
      </c>
      <c r="H30" s="14">
        <f>$L23*H$13</f>
        <v>0</v>
      </c>
      <c r="I30" s="14">
        <v>0.5</v>
      </c>
      <c r="J30" s="14">
        <v>1</v>
      </c>
    </row>
    <row r="32" spans="1:13" ht="25.5" x14ac:dyDescent="0.35">
      <c r="F32" s="11" t="s">
        <v>18</v>
      </c>
    </row>
    <row r="33" spans="6:13" ht="25.5" x14ac:dyDescent="0.35">
      <c r="G33" s="12"/>
      <c r="H33" s="13" t="s">
        <v>8</v>
      </c>
      <c r="I33" s="13" t="s">
        <v>7</v>
      </c>
      <c r="J33" s="13" t="s">
        <v>6</v>
      </c>
    </row>
    <row r="34" spans="6:13" ht="25.5" x14ac:dyDescent="0.35">
      <c r="G34" s="13" t="s">
        <v>8</v>
      </c>
      <c r="H34" s="14">
        <f>H28*H10</f>
        <v>3</v>
      </c>
      <c r="I34" s="14">
        <f t="shared" ref="I34:J34" si="16">I28*I10</f>
        <v>0</v>
      </c>
      <c r="J34" s="14">
        <f t="shared" si="16"/>
        <v>0</v>
      </c>
    </row>
    <row r="35" spans="6:13" ht="25.5" x14ac:dyDescent="0.35">
      <c r="G35" s="13" t="s">
        <v>7</v>
      </c>
      <c r="H35" s="14">
        <f t="shared" ref="H35:J35" si="17">H29*H11</f>
        <v>0.5</v>
      </c>
      <c r="I35" s="14">
        <f t="shared" si="17"/>
        <v>1</v>
      </c>
      <c r="J35" s="14">
        <f t="shared" si="17"/>
        <v>0</v>
      </c>
    </row>
    <row r="36" spans="6:13" ht="25.5" x14ac:dyDescent="0.35">
      <c r="G36" s="13" t="s">
        <v>6</v>
      </c>
      <c r="H36" s="14">
        <f t="shared" ref="H36:J36" si="18">H30*H12</f>
        <v>0</v>
      </c>
      <c r="I36" s="14">
        <f t="shared" si="18"/>
        <v>1.5</v>
      </c>
      <c r="J36" s="14">
        <f t="shared" si="18"/>
        <v>2</v>
      </c>
    </row>
    <row r="37" spans="6:13" ht="25.5" x14ac:dyDescent="0.35">
      <c r="M37" s="11" t="s">
        <v>16</v>
      </c>
    </row>
    <row r="38" spans="6:13" ht="25.5" x14ac:dyDescent="0.35">
      <c r="M38" s="15">
        <f>SUM(H34:J36)/K13</f>
        <v>0.8</v>
      </c>
    </row>
    <row r="40" spans="6:13" ht="25.5" x14ac:dyDescent="0.35">
      <c r="F40" s="11" t="s">
        <v>22</v>
      </c>
    </row>
    <row r="41" spans="6:13" ht="25.5" x14ac:dyDescent="0.35">
      <c r="G41" s="12"/>
      <c r="H41" s="13" t="s">
        <v>8</v>
      </c>
      <c r="I41" s="13" t="s">
        <v>7</v>
      </c>
      <c r="J41" s="13" t="s">
        <v>6</v>
      </c>
    </row>
    <row r="42" spans="6:13" ht="25.5" x14ac:dyDescent="0.35">
      <c r="G42" s="13" t="s">
        <v>8</v>
      </c>
      <c r="H42" s="14">
        <f>H19*H28</f>
        <v>1.2</v>
      </c>
      <c r="I42" s="14">
        <f t="shared" ref="I42:J42" si="19">I19*I28</f>
        <v>0.6</v>
      </c>
      <c r="J42" s="14">
        <f t="shared" si="19"/>
        <v>0</v>
      </c>
    </row>
    <row r="43" spans="6:13" ht="25.5" x14ac:dyDescent="0.35">
      <c r="G43" s="13" t="s">
        <v>7</v>
      </c>
      <c r="H43" s="14">
        <f t="shared" ref="H43:J43" si="20">H20*H29</f>
        <v>0.4</v>
      </c>
      <c r="I43" s="14">
        <f t="shared" si="20"/>
        <v>0.8</v>
      </c>
      <c r="J43" s="14">
        <f t="shared" si="20"/>
        <v>0.2</v>
      </c>
    </row>
    <row r="44" spans="6:13" ht="25.5" x14ac:dyDescent="0.35">
      <c r="G44" s="13" t="s">
        <v>6</v>
      </c>
      <c r="H44" s="14">
        <f t="shared" ref="H44:J44" si="21">H21*H30</f>
        <v>0</v>
      </c>
      <c r="I44" s="14">
        <f t="shared" si="21"/>
        <v>1</v>
      </c>
      <c r="J44" s="14">
        <f t="shared" si="21"/>
        <v>1</v>
      </c>
    </row>
    <row r="45" spans="6:13" ht="25.5" x14ac:dyDescent="0.35">
      <c r="K45">
        <f>SUM(H42:J44)</f>
        <v>5.2</v>
      </c>
      <c r="M45" s="11" t="s">
        <v>16</v>
      </c>
    </row>
    <row r="46" spans="6:13" ht="25.5" x14ac:dyDescent="0.35">
      <c r="M46" s="15">
        <f>SUM(H42:J44)/K22</f>
        <v>0.52</v>
      </c>
    </row>
  </sheetData>
  <mergeCells count="10">
    <mergeCell ref="F10:F12"/>
    <mergeCell ref="H8:J8"/>
    <mergeCell ref="H17:J17"/>
    <mergeCell ref="F19:F21"/>
    <mergeCell ref="A14:B14"/>
    <mergeCell ref="A15:B15"/>
    <mergeCell ref="A16:B16"/>
    <mergeCell ref="A18:B18"/>
    <mergeCell ref="A19:B19"/>
    <mergeCell ref="A20:B2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zoomScale="75" zoomScaleNormal="75" workbookViewId="0">
      <selection activeCell="E22" sqref="E22"/>
    </sheetView>
  </sheetViews>
  <sheetFormatPr defaultColWidth="11.25" defaultRowHeight="15.75" x14ac:dyDescent="0.25"/>
  <cols>
    <col min="1" max="1" width="23" customWidth="1"/>
    <col min="2" max="2" width="27" customWidth="1"/>
    <col min="3" max="3" width="30" customWidth="1"/>
    <col min="6" max="6" width="16.5" customWidth="1"/>
    <col min="7" max="7" width="15.75" customWidth="1"/>
    <col min="8" max="8" width="11.75" customWidth="1"/>
    <col min="9" max="9" width="12.25" customWidth="1"/>
    <col min="13" max="13" width="13.25" customWidth="1"/>
  </cols>
  <sheetData>
    <row r="1" spans="1:13" ht="26.25" thickBot="1" x14ac:dyDescent="0.3">
      <c r="A1" s="6" t="s">
        <v>9</v>
      </c>
      <c r="B1" s="6" t="s">
        <v>5</v>
      </c>
      <c r="C1" s="6" t="s">
        <v>1</v>
      </c>
      <c r="F1" t="s">
        <v>13</v>
      </c>
      <c r="G1" t="s">
        <v>12</v>
      </c>
    </row>
    <row r="2" spans="1:13" ht="26.25" thickBot="1" x14ac:dyDescent="0.3">
      <c r="A2" s="6">
        <v>1</v>
      </c>
      <c r="B2" s="6" t="s">
        <v>6</v>
      </c>
      <c r="C2" s="6" t="s">
        <v>6</v>
      </c>
      <c r="F2" t="s">
        <v>10</v>
      </c>
      <c r="G2" t="s">
        <v>8</v>
      </c>
      <c r="H2" t="s">
        <v>7</v>
      </c>
      <c r="I2" t="s">
        <v>6</v>
      </c>
      <c r="J2" t="s">
        <v>11</v>
      </c>
    </row>
    <row r="3" spans="1:13" ht="26.25" thickBot="1" x14ac:dyDescent="0.3">
      <c r="A3" s="6">
        <v>2</v>
      </c>
      <c r="B3" s="6" t="s">
        <v>6</v>
      </c>
      <c r="C3" s="6" t="s">
        <v>6</v>
      </c>
      <c r="F3" s="3" t="s">
        <v>8</v>
      </c>
      <c r="G3" s="9">
        <v>3</v>
      </c>
      <c r="H3" s="9"/>
      <c r="I3" s="9"/>
      <c r="J3" s="8">
        <v>3</v>
      </c>
    </row>
    <row r="4" spans="1:13" ht="26.25" thickBot="1" x14ac:dyDescent="0.3">
      <c r="A4" s="6">
        <v>3</v>
      </c>
      <c r="B4" s="6" t="s">
        <v>6</v>
      </c>
      <c r="C4" s="6" t="s">
        <v>7</v>
      </c>
      <c r="F4" s="3" t="s">
        <v>7</v>
      </c>
      <c r="G4" s="9">
        <v>1</v>
      </c>
      <c r="H4" s="9">
        <v>1</v>
      </c>
      <c r="I4" s="9"/>
      <c r="J4" s="8">
        <v>2</v>
      </c>
    </row>
    <row r="5" spans="1:13" ht="26.25" thickBot="1" x14ac:dyDescent="0.3">
      <c r="A5" s="6">
        <v>4</v>
      </c>
      <c r="B5" s="6" t="s">
        <v>6</v>
      </c>
      <c r="C5" s="6" t="s">
        <v>7</v>
      </c>
      <c r="F5" s="3" t="s">
        <v>6</v>
      </c>
      <c r="G5" s="9"/>
      <c r="H5" s="9">
        <v>3</v>
      </c>
      <c r="I5" s="9">
        <v>2</v>
      </c>
      <c r="J5" s="8">
        <v>5</v>
      </c>
    </row>
    <row r="6" spans="1:13" ht="26.25" thickBot="1" x14ac:dyDescent="0.3">
      <c r="A6" s="6">
        <v>5</v>
      </c>
      <c r="B6" s="6" t="s">
        <v>6</v>
      </c>
      <c r="C6" s="6" t="s">
        <v>7</v>
      </c>
      <c r="F6" s="3" t="s">
        <v>11</v>
      </c>
      <c r="G6" s="8">
        <v>4</v>
      </c>
      <c r="H6" s="8">
        <v>4</v>
      </c>
      <c r="I6" s="8">
        <v>2</v>
      </c>
      <c r="J6" s="8">
        <v>10</v>
      </c>
    </row>
    <row r="7" spans="1:13" ht="26.25" thickBot="1" x14ac:dyDescent="0.3">
      <c r="A7" s="6">
        <v>6</v>
      </c>
      <c r="B7" s="6" t="s">
        <v>7</v>
      </c>
      <c r="C7" s="6" t="s">
        <v>7</v>
      </c>
    </row>
    <row r="8" spans="1:13" ht="26.25" thickBot="1" x14ac:dyDescent="0.4">
      <c r="A8" s="6">
        <v>7</v>
      </c>
      <c r="B8" s="6" t="s">
        <v>7</v>
      </c>
      <c r="C8" s="6" t="s">
        <v>8</v>
      </c>
      <c r="F8" s="11" t="s">
        <v>14</v>
      </c>
      <c r="G8" s="10"/>
      <c r="H8" s="22" t="s">
        <v>1</v>
      </c>
      <c r="I8" s="22"/>
      <c r="J8" s="22"/>
      <c r="K8" s="10"/>
      <c r="L8" s="10"/>
    </row>
    <row r="9" spans="1:13" ht="26.25" thickBot="1" x14ac:dyDescent="0.4">
      <c r="A9" s="6">
        <v>8</v>
      </c>
      <c r="B9" s="6" t="s">
        <v>8</v>
      </c>
      <c r="C9" s="6" t="s">
        <v>8</v>
      </c>
      <c r="F9" s="15"/>
      <c r="G9" s="12"/>
      <c r="H9" s="18" t="s">
        <v>8</v>
      </c>
      <c r="I9" s="18" t="s">
        <v>7</v>
      </c>
      <c r="J9" s="18" t="s">
        <v>6</v>
      </c>
      <c r="K9" s="10"/>
      <c r="L9" s="10"/>
    </row>
    <row r="10" spans="1:13" ht="26.25" thickBot="1" x14ac:dyDescent="0.4">
      <c r="A10" s="6">
        <v>9</v>
      </c>
      <c r="B10" s="6" t="s">
        <v>8</v>
      </c>
      <c r="C10" s="6" t="s">
        <v>8</v>
      </c>
      <c r="F10" s="21" t="s">
        <v>0</v>
      </c>
      <c r="G10" s="18" t="s">
        <v>8</v>
      </c>
      <c r="H10" s="14">
        <f>G3</f>
        <v>3</v>
      </c>
      <c r="I10" s="14">
        <f t="shared" ref="I10:J12" si="0">H3</f>
        <v>0</v>
      </c>
      <c r="J10" s="14">
        <f t="shared" si="0"/>
        <v>0</v>
      </c>
      <c r="K10" s="10">
        <f>SUM(H10:J10)</f>
        <v>3</v>
      </c>
      <c r="L10" s="10">
        <f>K10/K$13</f>
        <v>0.3</v>
      </c>
    </row>
    <row r="11" spans="1:13" ht="26.25" thickBot="1" x14ac:dyDescent="0.4">
      <c r="A11" s="6">
        <v>10</v>
      </c>
      <c r="B11" s="6" t="s">
        <v>8</v>
      </c>
      <c r="C11" s="6" t="s">
        <v>8</v>
      </c>
      <c r="F11" s="21"/>
      <c r="G11" s="18" t="s">
        <v>7</v>
      </c>
      <c r="H11" s="14">
        <f>G4</f>
        <v>1</v>
      </c>
      <c r="I11" s="14">
        <f t="shared" si="0"/>
        <v>1</v>
      </c>
      <c r="J11" s="14">
        <f t="shared" si="0"/>
        <v>0</v>
      </c>
      <c r="K11" s="10">
        <f t="shared" ref="K11:K12" si="1">SUM(H11:J11)</f>
        <v>2</v>
      </c>
      <c r="L11" s="10">
        <f t="shared" ref="L11:L12" si="2">K11/K$13</f>
        <v>0.2</v>
      </c>
    </row>
    <row r="12" spans="1:13" ht="25.9" customHeight="1" x14ac:dyDescent="0.35">
      <c r="F12" s="21"/>
      <c r="G12" s="18" t="s">
        <v>6</v>
      </c>
      <c r="H12" s="14">
        <f>G5</f>
        <v>0</v>
      </c>
      <c r="I12" s="14">
        <f t="shared" si="0"/>
        <v>3</v>
      </c>
      <c r="J12" s="14">
        <f t="shared" si="0"/>
        <v>2</v>
      </c>
      <c r="K12" s="10">
        <f t="shared" si="1"/>
        <v>5</v>
      </c>
      <c r="L12" s="10">
        <f t="shared" si="2"/>
        <v>0.5</v>
      </c>
    </row>
    <row r="13" spans="1:13" ht="37.15" customHeight="1" x14ac:dyDescent="0.35">
      <c r="F13" s="10"/>
      <c r="G13" s="10"/>
      <c r="H13" s="10">
        <f>SUM(H10:H12)</f>
        <v>4</v>
      </c>
      <c r="I13" s="10">
        <f t="shared" ref="I13:K13" si="3">SUM(I10:I12)</f>
        <v>4</v>
      </c>
      <c r="J13" s="10">
        <f t="shared" si="3"/>
        <v>2</v>
      </c>
      <c r="K13" s="10">
        <f t="shared" si="3"/>
        <v>10</v>
      </c>
      <c r="L13" s="10"/>
      <c r="M13" s="11" t="s">
        <v>16</v>
      </c>
    </row>
    <row r="14" spans="1:13" ht="25.5" x14ac:dyDescent="0.35">
      <c r="A14" s="23" t="s">
        <v>20</v>
      </c>
      <c r="B14" s="23"/>
      <c r="C14" s="16">
        <f>M14</f>
        <v>0.6</v>
      </c>
      <c r="F14" s="10"/>
      <c r="G14" s="10"/>
      <c r="H14" s="10">
        <f>H13/$K13</f>
        <v>0.4</v>
      </c>
      <c r="I14" s="10">
        <f t="shared" ref="I14:J14" si="4">I13/$K13</f>
        <v>0.4</v>
      </c>
      <c r="J14" s="10">
        <f t="shared" si="4"/>
        <v>0.2</v>
      </c>
      <c r="K14" s="10"/>
      <c r="L14" s="10"/>
      <c r="M14" s="16">
        <f>(H10+I11+J12)/K13</f>
        <v>0.6</v>
      </c>
    </row>
    <row r="15" spans="1:13" ht="25.5" x14ac:dyDescent="0.35">
      <c r="A15" s="23" t="s">
        <v>19</v>
      </c>
      <c r="B15" s="23"/>
      <c r="C15" s="16">
        <f>M23</f>
        <v>0.3</v>
      </c>
    </row>
    <row r="16" spans="1:13" ht="25.5" x14ac:dyDescent="0.35">
      <c r="A16" s="23" t="s">
        <v>21</v>
      </c>
      <c r="B16" s="23"/>
      <c r="C16" s="17">
        <f>(C14-C15)/(1-C15)</f>
        <v>0.4285714285714286</v>
      </c>
    </row>
    <row r="17" spans="1:13" ht="25.5" x14ac:dyDescent="0.35">
      <c r="F17" s="11" t="s">
        <v>15</v>
      </c>
      <c r="G17" s="10"/>
      <c r="H17" s="22" t="s">
        <v>1</v>
      </c>
      <c r="I17" s="22"/>
      <c r="J17" s="22"/>
      <c r="K17" s="10"/>
      <c r="L17" s="10"/>
    </row>
    <row r="18" spans="1:13" ht="25.5" x14ac:dyDescent="0.35">
      <c r="A18" s="23" t="s">
        <v>18</v>
      </c>
      <c r="B18" s="23"/>
      <c r="C18" s="16">
        <f>M38</f>
        <v>0.9</v>
      </c>
      <c r="G18" s="12"/>
      <c r="H18" s="18" t="s">
        <v>8</v>
      </c>
      <c r="I18" s="18" t="s">
        <v>7</v>
      </c>
      <c r="J18" s="18" t="s">
        <v>6</v>
      </c>
      <c r="K18" s="10"/>
      <c r="L18" s="10"/>
    </row>
    <row r="19" spans="1:13" ht="25.5" x14ac:dyDescent="0.35">
      <c r="A19" s="23" t="s">
        <v>22</v>
      </c>
      <c r="B19" s="23"/>
      <c r="C19" s="16">
        <f>M46</f>
        <v>0.63</v>
      </c>
      <c r="F19" s="21" t="s">
        <v>0</v>
      </c>
      <c r="G19" s="18" t="s">
        <v>8</v>
      </c>
      <c r="H19" s="14">
        <f>$L10*H$13</f>
        <v>1.2</v>
      </c>
      <c r="I19" s="14">
        <f t="shared" ref="I19:J19" si="5">$L10*I$13</f>
        <v>1.2</v>
      </c>
      <c r="J19" s="14">
        <f t="shared" si="5"/>
        <v>0.6</v>
      </c>
      <c r="K19" s="10">
        <f>SUM(H19:J19)</f>
        <v>3</v>
      </c>
      <c r="L19" s="10">
        <f>K19/K$13</f>
        <v>0.3</v>
      </c>
    </row>
    <row r="20" spans="1:13" ht="25.5" x14ac:dyDescent="0.35">
      <c r="A20" s="23" t="s">
        <v>23</v>
      </c>
      <c r="B20" s="23"/>
      <c r="C20" s="17">
        <f>(C18-C19)/(1-C19)</f>
        <v>0.72972972972972983</v>
      </c>
      <c r="F20" s="21"/>
      <c r="G20" s="18" t="s">
        <v>7</v>
      </c>
      <c r="H20" s="14">
        <f t="shared" ref="H20:J21" si="6">$L11*H$13</f>
        <v>0.8</v>
      </c>
      <c r="I20" s="14">
        <f t="shared" si="6"/>
        <v>0.8</v>
      </c>
      <c r="J20" s="14">
        <f t="shared" si="6"/>
        <v>0.4</v>
      </c>
      <c r="K20" s="10">
        <f t="shared" ref="K20:K21" si="7">SUM(H20:J20)</f>
        <v>2</v>
      </c>
      <c r="L20" s="10">
        <f t="shared" ref="L20:L21" si="8">K20/K$13</f>
        <v>0.2</v>
      </c>
    </row>
    <row r="21" spans="1:13" ht="25.5" x14ac:dyDescent="0.35">
      <c r="F21" s="21"/>
      <c r="G21" s="18" t="s">
        <v>6</v>
      </c>
      <c r="H21" s="14">
        <f t="shared" si="6"/>
        <v>2</v>
      </c>
      <c r="I21" s="14">
        <f t="shared" si="6"/>
        <v>2</v>
      </c>
      <c r="J21" s="14">
        <f t="shared" si="6"/>
        <v>1</v>
      </c>
      <c r="K21" s="10">
        <f t="shared" si="7"/>
        <v>5</v>
      </c>
      <c r="L21" s="10">
        <f t="shared" si="8"/>
        <v>0.5</v>
      </c>
    </row>
    <row r="22" spans="1:13" ht="25.5" x14ac:dyDescent="0.35">
      <c r="F22" s="10"/>
      <c r="G22" s="10"/>
      <c r="H22" s="10">
        <f>SUM(H19:H21)</f>
        <v>4</v>
      </c>
      <c r="I22" s="10">
        <f t="shared" ref="I22:K22" si="9">SUM(I19:I21)</f>
        <v>4</v>
      </c>
      <c r="J22" s="10">
        <f t="shared" si="9"/>
        <v>2</v>
      </c>
      <c r="K22" s="10">
        <f t="shared" si="9"/>
        <v>10</v>
      </c>
      <c r="L22" s="10"/>
      <c r="M22" s="11" t="s">
        <v>16</v>
      </c>
    </row>
    <row r="23" spans="1:13" ht="25.5" x14ac:dyDescent="0.35">
      <c r="F23" s="10"/>
      <c r="G23" s="10"/>
      <c r="H23" s="10">
        <f>H22/$K22</f>
        <v>0.4</v>
      </c>
      <c r="I23" s="10">
        <f t="shared" ref="I23:J23" si="10">I22/$K22</f>
        <v>0.4</v>
      </c>
      <c r="J23" s="10">
        <f t="shared" si="10"/>
        <v>0.2</v>
      </c>
      <c r="K23" s="10"/>
      <c r="L23" s="10"/>
      <c r="M23" s="16">
        <f>(H19+I20+J21)/K22</f>
        <v>0.3</v>
      </c>
    </row>
    <row r="26" spans="1:13" ht="25.5" x14ac:dyDescent="0.35">
      <c r="F26" s="11" t="s">
        <v>17</v>
      </c>
    </row>
    <row r="27" spans="1:13" ht="25.5" x14ac:dyDescent="0.35">
      <c r="G27" s="12"/>
      <c r="H27" s="18" t="s">
        <v>8</v>
      </c>
      <c r="I27" s="18" t="s">
        <v>7</v>
      </c>
      <c r="J27" s="18" t="s">
        <v>6</v>
      </c>
    </row>
    <row r="28" spans="1:13" ht="25.5" x14ac:dyDescent="0.35">
      <c r="G28" s="18" t="s">
        <v>8</v>
      </c>
      <c r="H28" s="14">
        <v>1</v>
      </c>
      <c r="I28" s="14">
        <v>0.75</v>
      </c>
      <c r="J28" s="14">
        <v>0</v>
      </c>
    </row>
    <row r="29" spans="1:13" ht="25.5" x14ac:dyDescent="0.35">
      <c r="G29" s="18" t="s">
        <v>7</v>
      </c>
      <c r="H29" s="14">
        <v>0.75</v>
      </c>
      <c r="I29" s="14">
        <v>1</v>
      </c>
      <c r="J29" s="14">
        <v>0.75</v>
      </c>
    </row>
    <row r="30" spans="1:13" ht="25.5" x14ac:dyDescent="0.35">
      <c r="G30" s="18" t="s">
        <v>6</v>
      </c>
      <c r="H30" s="14">
        <f>$L23*H$13</f>
        <v>0</v>
      </c>
      <c r="I30" s="14">
        <v>0.75</v>
      </c>
      <c r="J30" s="14">
        <v>1</v>
      </c>
    </row>
    <row r="32" spans="1:13" ht="25.5" x14ac:dyDescent="0.35">
      <c r="F32" s="11" t="s">
        <v>18</v>
      </c>
    </row>
    <row r="33" spans="6:13" ht="25.5" x14ac:dyDescent="0.35">
      <c r="G33" s="12"/>
      <c r="H33" s="18" t="s">
        <v>8</v>
      </c>
      <c r="I33" s="18" t="s">
        <v>7</v>
      </c>
      <c r="J33" s="18" t="s">
        <v>6</v>
      </c>
    </row>
    <row r="34" spans="6:13" ht="25.5" x14ac:dyDescent="0.35">
      <c r="G34" s="18" t="s">
        <v>8</v>
      </c>
      <c r="H34" s="14">
        <f>H28*H10</f>
        <v>3</v>
      </c>
      <c r="I34" s="14">
        <f t="shared" ref="I34:J34" si="11">I28*I10</f>
        <v>0</v>
      </c>
      <c r="J34" s="14">
        <f t="shared" si="11"/>
        <v>0</v>
      </c>
    </row>
    <row r="35" spans="6:13" ht="25.5" x14ac:dyDescent="0.35">
      <c r="G35" s="18" t="s">
        <v>7</v>
      </c>
      <c r="H35" s="14">
        <f t="shared" ref="H35:J36" si="12">H29*H11</f>
        <v>0.75</v>
      </c>
      <c r="I35" s="14">
        <f t="shared" si="12"/>
        <v>1</v>
      </c>
      <c r="J35" s="14">
        <f t="shared" si="12"/>
        <v>0</v>
      </c>
    </row>
    <row r="36" spans="6:13" ht="25.5" x14ac:dyDescent="0.35">
      <c r="G36" s="18" t="s">
        <v>6</v>
      </c>
      <c r="H36" s="14">
        <f t="shared" si="12"/>
        <v>0</v>
      </c>
      <c r="I36" s="14">
        <f t="shared" si="12"/>
        <v>2.25</v>
      </c>
      <c r="J36" s="14">
        <f t="shared" si="12"/>
        <v>2</v>
      </c>
    </row>
    <row r="37" spans="6:13" ht="25.5" x14ac:dyDescent="0.35">
      <c r="M37" s="11" t="s">
        <v>16</v>
      </c>
    </row>
    <row r="38" spans="6:13" ht="25.5" x14ac:dyDescent="0.35">
      <c r="M38" s="15">
        <f>SUM(H34:J36)/K13</f>
        <v>0.9</v>
      </c>
    </row>
    <row r="40" spans="6:13" ht="25.5" x14ac:dyDescent="0.35">
      <c r="F40" s="11" t="s">
        <v>22</v>
      </c>
    </row>
    <row r="41" spans="6:13" ht="25.5" x14ac:dyDescent="0.35">
      <c r="G41" s="12"/>
      <c r="H41" s="18" t="s">
        <v>8</v>
      </c>
      <c r="I41" s="18" t="s">
        <v>7</v>
      </c>
      <c r="J41" s="18" t="s">
        <v>6</v>
      </c>
    </row>
    <row r="42" spans="6:13" ht="25.5" x14ac:dyDescent="0.35">
      <c r="G42" s="18" t="s">
        <v>8</v>
      </c>
      <c r="H42" s="14">
        <f>H19*H28</f>
        <v>1.2</v>
      </c>
      <c r="I42" s="14">
        <f t="shared" ref="I42:J42" si="13">I19*I28</f>
        <v>0.89999999999999991</v>
      </c>
      <c r="J42" s="14">
        <f t="shared" si="13"/>
        <v>0</v>
      </c>
    </row>
    <row r="43" spans="6:13" ht="25.5" x14ac:dyDescent="0.35">
      <c r="G43" s="18" t="s">
        <v>7</v>
      </c>
      <c r="H43" s="14">
        <f t="shared" ref="H43:J44" si="14">H20*H29</f>
        <v>0.60000000000000009</v>
      </c>
      <c r="I43" s="14">
        <f t="shared" si="14"/>
        <v>0.8</v>
      </c>
      <c r="J43" s="14">
        <f t="shared" si="14"/>
        <v>0.30000000000000004</v>
      </c>
    </row>
    <row r="44" spans="6:13" ht="25.5" x14ac:dyDescent="0.35">
      <c r="G44" s="18" t="s">
        <v>6</v>
      </c>
      <c r="H44" s="14">
        <f t="shared" si="14"/>
        <v>0</v>
      </c>
      <c r="I44" s="14">
        <f t="shared" si="14"/>
        <v>1.5</v>
      </c>
      <c r="J44" s="14">
        <f t="shared" si="14"/>
        <v>1</v>
      </c>
    </row>
    <row r="45" spans="6:13" ht="25.5" x14ac:dyDescent="0.35">
      <c r="M45" s="11" t="s">
        <v>16</v>
      </c>
    </row>
    <row r="46" spans="6:13" ht="25.5" x14ac:dyDescent="0.35">
      <c r="M46" s="15">
        <f>SUM(H42:J44)/K22</f>
        <v>0.63</v>
      </c>
    </row>
  </sheetData>
  <mergeCells count="10">
    <mergeCell ref="A18:B18"/>
    <mergeCell ref="A19:B19"/>
    <mergeCell ref="F19:F21"/>
    <mergeCell ref="A20:B20"/>
    <mergeCell ref="H8:J8"/>
    <mergeCell ref="F10:F12"/>
    <mergeCell ref="A14:B14"/>
    <mergeCell ref="A15:B15"/>
    <mergeCell ref="A16:B16"/>
    <mergeCell ref="H17:J17"/>
  </mergeCells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zoomScale="75" zoomScaleNormal="75" workbookViewId="0">
      <selection activeCell="B21" sqref="B21"/>
    </sheetView>
  </sheetViews>
  <sheetFormatPr defaultColWidth="11.25" defaultRowHeight="15.75" x14ac:dyDescent="0.25"/>
  <cols>
    <col min="1" max="1" width="34.75" customWidth="1"/>
    <col min="2" max="2" width="33.25" customWidth="1"/>
    <col min="3" max="3" width="31.25" customWidth="1"/>
  </cols>
  <sheetData>
    <row r="1" spans="1:3" ht="26.25" thickBot="1" x14ac:dyDescent="0.3">
      <c r="A1" s="6" t="s">
        <v>9</v>
      </c>
      <c r="B1" s="6" t="s">
        <v>5</v>
      </c>
      <c r="C1" s="6" t="s">
        <v>1</v>
      </c>
    </row>
    <row r="2" spans="1:3" ht="26.25" thickBot="1" x14ac:dyDescent="0.3">
      <c r="A2" s="6">
        <v>1</v>
      </c>
      <c r="B2" s="6">
        <v>1</v>
      </c>
      <c r="C2" s="6">
        <v>1</v>
      </c>
    </row>
    <row r="3" spans="1:3" ht="26.25" thickBot="1" x14ac:dyDescent="0.3">
      <c r="A3" s="6">
        <v>2</v>
      </c>
      <c r="B3" s="6">
        <v>1</v>
      </c>
      <c r="C3" s="6">
        <v>1</v>
      </c>
    </row>
    <row r="4" spans="1:3" ht="26.25" thickBot="1" x14ac:dyDescent="0.3">
      <c r="A4" s="6">
        <v>3</v>
      </c>
      <c r="B4" s="6">
        <v>1</v>
      </c>
      <c r="C4" s="6">
        <v>2</v>
      </c>
    </row>
    <row r="5" spans="1:3" ht="26.25" thickBot="1" x14ac:dyDescent="0.3">
      <c r="A5" s="6">
        <v>4</v>
      </c>
      <c r="B5" s="6">
        <v>1</v>
      </c>
      <c r="C5" s="6">
        <v>2</v>
      </c>
    </row>
    <row r="6" spans="1:3" ht="26.25" thickBot="1" x14ac:dyDescent="0.3">
      <c r="A6" s="6">
        <v>5</v>
      </c>
      <c r="B6" s="6">
        <v>1</v>
      </c>
      <c r="C6" s="6">
        <v>2</v>
      </c>
    </row>
    <row r="7" spans="1:3" ht="26.25" thickBot="1" x14ac:dyDescent="0.3">
      <c r="A7" s="6">
        <v>6</v>
      </c>
      <c r="B7" s="6">
        <v>2</v>
      </c>
      <c r="C7" s="6">
        <v>2</v>
      </c>
    </row>
    <row r="8" spans="1:3" ht="26.25" thickBot="1" x14ac:dyDescent="0.3">
      <c r="A8" s="6">
        <v>7</v>
      </c>
      <c r="B8" s="6">
        <v>2</v>
      </c>
      <c r="C8" s="6">
        <v>3</v>
      </c>
    </row>
    <row r="9" spans="1:3" ht="26.25" thickBot="1" x14ac:dyDescent="0.3">
      <c r="A9" s="6">
        <v>8</v>
      </c>
      <c r="B9" s="6">
        <v>3</v>
      </c>
      <c r="C9" s="6">
        <v>3</v>
      </c>
    </row>
    <row r="10" spans="1:3" ht="26.25" thickBot="1" x14ac:dyDescent="0.3">
      <c r="A10" s="6">
        <v>9</v>
      </c>
      <c r="B10" s="6">
        <v>3</v>
      </c>
      <c r="C10" s="6">
        <v>3</v>
      </c>
    </row>
    <row r="11" spans="1:3" ht="26.25" thickBot="1" x14ac:dyDescent="0.3">
      <c r="A11" s="6">
        <v>10</v>
      </c>
      <c r="B11" s="6">
        <v>3</v>
      </c>
      <c r="C11" s="6">
        <v>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MurmurData</vt:lpstr>
      <vt:lpstr>MurmurCompleted</vt:lpstr>
      <vt:lpstr>KappaGameLinearWeights</vt:lpstr>
      <vt:lpstr>KappaGameQuadraticWeights</vt:lpstr>
      <vt:lpstr>KappaGameForStata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Kohn</dc:creator>
  <cp:lastModifiedBy>Michael A. Kohn</cp:lastModifiedBy>
  <dcterms:created xsi:type="dcterms:W3CDTF">2017-09-13T22:24:51Z</dcterms:created>
  <dcterms:modified xsi:type="dcterms:W3CDTF">2019-09-19T14:51:18Z</dcterms:modified>
</cp:coreProperties>
</file>