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oh\Box\EPI_204_2020\Class 10 Course Review\"/>
    </mc:Choice>
  </mc:AlternateContent>
  <xr:revisionPtr revIDLastSave="0" documentId="13_ncr:1_{CD6B122B-13B7-48CF-91FC-E048D78A6455}" xr6:coauthVersionLast="45" xr6:coauthVersionMax="45" xr10:uidLastSave="{00000000-0000-0000-0000-000000000000}"/>
  <bookViews>
    <workbookView xWindow="55245" yWindow="1260" windowWidth="22140" windowHeight="13860" xr2:uid="{47C1D405-9655-4C6C-AD62-E69272386F94}"/>
  </bookViews>
  <sheets>
    <sheet name="Kappa" sheetId="1" r:id="rId1"/>
    <sheet name="St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8" i="1"/>
  <c r="F18" i="1"/>
  <c r="E19" i="1"/>
  <c r="E20" i="1"/>
  <c r="F20" i="1"/>
  <c r="C19" i="1"/>
  <c r="C20" i="1"/>
  <c r="C17" i="1"/>
  <c r="K13" i="1"/>
  <c r="J12" i="1"/>
  <c r="K14" i="1"/>
  <c r="J15" i="1"/>
  <c r="J13" i="1"/>
  <c r="I15" i="1"/>
  <c r="I14" i="1"/>
  <c r="D19" i="1" s="1"/>
  <c r="I12" i="1"/>
  <c r="H14" i="1"/>
  <c r="H13" i="1"/>
  <c r="G6" i="1"/>
  <c r="G7" i="1"/>
  <c r="G8" i="1"/>
  <c r="G5" i="1"/>
  <c r="D9" i="1"/>
  <c r="E9" i="1"/>
  <c r="F9" i="1"/>
  <c r="C9" i="1"/>
  <c r="D20" i="1" l="1"/>
  <c r="E17" i="1"/>
  <c r="C18" i="1"/>
  <c r="F19" i="1"/>
  <c r="E18" i="1"/>
  <c r="D17" i="1"/>
  <c r="G21" i="1" s="1"/>
  <c r="E22" i="1" s="1"/>
  <c r="G9" i="1"/>
  <c r="K7" i="1" s="1"/>
  <c r="K19" i="1" l="1"/>
  <c r="K5" i="1"/>
  <c r="E11" i="1"/>
  <c r="L6" i="1"/>
  <c r="L18" i="1" s="1"/>
  <c r="N8" i="1"/>
  <c r="N20" i="1" s="1"/>
  <c r="L7" i="1"/>
  <c r="L19" i="1" s="1"/>
  <c r="M7" i="1"/>
  <c r="M19" i="1" s="1"/>
  <c r="M5" i="1"/>
  <c r="L5" i="1"/>
  <c r="K6" i="1"/>
  <c r="M8" i="1"/>
  <c r="M20" i="1" s="1"/>
  <c r="N6" i="1"/>
  <c r="N18" i="1" s="1"/>
  <c r="N5" i="1"/>
  <c r="L8" i="1"/>
  <c r="L20" i="1" s="1"/>
  <c r="K8" i="1"/>
  <c r="N7" i="1"/>
  <c r="N19" i="1" s="1"/>
  <c r="M6" i="1"/>
  <c r="M18" i="1" s="1"/>
  <c r="K20" i="1" l="1"/>
  <c r="O8" i="1"/>
  <c r="K17" i="1"/>
  <c r="O5" i="1"/>
  <c r="K9" i="1"/>
  <c r="N17" i="1"/>
  <c r="N9" i="1"/>
  <c r="O6" i="1"/>
  <c r="K18" i="1"/>
  <c r="L9" i="1"/>
  <c r="L17" i="1"/>
  <c r="M9" i="1"/>
  <c r="M17" i="1"/>
  <c r="O7" i="1"/>
  <c r="O9" i="1" l="1"/>
  <c r="M11" i="1" s="1"/>
  <c r="D13" i="1" s="1"/>
  <c r="O21" i="1"/>
  <c r="M22" i="1" s="1"/>
  <c r="H25" i="1" s="1"/>
</calcChain>
</file>

<file path=xl/sharedStrings.xml><?xml version="1.0" encoding="utf-8"?>
<sst xmlns="http://schemas.openxmlformats.org/spreadsheetml/2006/main" count="60" uniqueCount="16">
  <si>
    <t>Weighted Kappa 0.52</t>
  </si>
  <si>
    <t>Observed Unweighted:</t>
  </si>
  <si>
    <t>Kappa</t>
  </si>
  <si>
    <t>Observed Weighted:</t>
  </si>
  <si>
    <t>Expected Weighted:</t>
  </si>
  <si>
    <t>Movie Ratings</t>
  </si>
  <si>
    <t>Ebert</t>
  </si>
  <si>
    <t>Maltin</t>
  </si>
  <si>
    <t>*</t>
  </si>
  <si>
    <t>**</t>
  </si>
  <si>
    <t>***</t>
  </si>
  <si>
    <t>****</t>
  </si>
  <si>
    <t xml:space="preserve"> Weighted Kappa</t>
  </si>
  <si>
    <t>Count</t>
  </si>
  <si>
    <t>Paste this into Stata and then use this command:</t>
  </si>
  <si>
    <t xml:space="preserve"> kap ebert maltin [fweight = count], tab wgt(w)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</si>
</sst>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Fill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1A0E-AF25-42C2-9258-E9E5E5368ACA}">
  <dimension ref="A2:O44"/>
  <sheetViews>
    <sheetView tabSelected="1" workbookViewId="0">
      <selection activeCell="B28" sqref="B28:D44"/>
    </sheetView>
  </sheetViews>
  <sheetFormatPr defaultRowHeight="14.4" x14ac:dyDescent="0.55000000000000004"/>
  <cols>
    <col min="1" max="1" width="10.26171875" customWidth="1"/>
    <col min="9" max="9" width="11.15625" customWidth="1"/>
  </cols>
  <sheetData>
    <row r="2" spans="1:15" x14ac:dyDescent="0.55000000000000004">
      <c r="A2" t="s">
        <v>5</v>
      </c>
      <c r="I2" t="s">
        <v>5</v>
      </c>
    </row>
    <row r="3" spans="1:15" x14ac:dyDescent="0.55000000000000004">
      <c r="C3" s="9" t="s">
        <v>7</v>
      </c>
      <c r="D3" s="9"/>
      <c r="E3" s="9"/>
      <c r="F3" s="5"/>
      <c r="K3" s="9" t="s">
        <v>7</v>
      </c>
      <c r="L3" s="9"/>
      <c r="M3" s="9"/>
      <c r="N3" s="5"/>
    </row>
    <row r="4" spans="1:15" x14ac:dyDescent="0.55000000000000004">
      <c r="C4" t="s">
        <v>8</v>
      </c>
      <c r="D4" t="s">
        <v>9</v>
      </c>
      <c r="E4" t="s">
        <v>10</v>
      </c>
      <c r="F4" t="s">
        <v>11</v>
      </c>
      <c r="K4" t="s">
        <v>8</v>
      </c>
      <c r="L4" t="s">
        <v>9</v>
      </c>
      <c r="M4" t="s">
        <v>10</v>
      </c>
      <c r="N4" t="s">
        <v>11</v>
      </c>
    </row>
    <row r="5" spans="1:15" ht="14.5" customHeight="1" x14ac:dyDescent="0.55000000000000004">
      <c r="A5" s="10" t="s">
        <v>6</v>
      </c>
      <c r="B5" t="s">
        <v>8</v>
      </c>
      <c r="C5" s="1">
        <v>10</v>
      </c>
      <c r="D5" s="1">
        <v>7</v>
      </c>
      <c r="E5" s="1">
        <v>2</v>
      </c>
      <c r="F5" s="7">
        <v>1</v>
      </c>
      <c r="G5" s="8">
        <f>SUM(C5:F5)</f>
        <v>20</v>
      </c>
      <c r="I5" s="10" t="s">
        <v>6</v>
      </c>
      <c r="J5" t="s">
        <v>8</v>
      </c>
      <c r="K5" s="2">
        <f>$G5/$G$9*C$9</f>
        <v>5</v>
      </c>
      <c r="L5" s="2">
        <f t="shared" ref="L5:N8" si="0">$G5/$G$9*D$9</f>
        <v>5</v>
      </c>
      <c r="M5" s="2">
        <f t="shared" si="0"/>
        <v>5</v>
      </c>
      <c r="N5" s="2">
        <f t="shared" si="0"/>
        <v>5</v>
      </c>
      <c r="O5" s="4">
        <f>SUM(K5:N5)</f>
        <v>20</v>
      </c>
    </row>
    <row r="6" spans="1:15" x14ac:dyDescent="0.55000000000000004">
      <c r="A6" s="10"/>
      <c r="B6" t="s">
        <v>9</v>
      </c>
      <c r="C6" s="1">
        <v>7</v>
      </c>
      <c r="D6" s="1">
        <v>10</v>
      </c>
      <c r="E6" s="1">
        <v>7</v>
      </c>
      <c r="F6" s="7">
        <v>2</v>
      </c>
      <c r="G6" s="8">
        <f t="shared" ref="G6:G9" si="1">SUM(C6:F6)</f>
        <v>26</v>
      </c>
      <c r="I6" s="10"/>
      <c r="J6" t="s">
        <v>9</v>
      </c>
      <c r="K6" s="2">
        <f t="shared" ref="K6:K8" si="2">$G6/$G$9*C$9</f>
        <v>6.5</v>
      </c>
      <c r="L6" s="2">
        <f t="shared" si="0"/>
        <v>6.5</v>
      </c>
      <c r="M6" s="2">
        <f t="shared" si="0"/>
        <v>6.5</v>
      </c>
      <c r="N6" s="2">
        <f t="shared" si="0"/>
        <v>6.5</v>
      </c>
      <c r="O6" s="4">
        <f t="shared" ref="O6:O9" si="3">SUM(K6:N6)</f>
        <v>26</v>
      </c>
    </row>
    <row r="7" spans="1:15" x14ac:dyDescent="0.55000000000000004">
      <c r="A7" s="10"/>
      <c r="B7" t="s">
        <v>10</v>
      </c>
      <c r="C7" s="1">
        <v>2</v>
      </c>
      <c r="D7" s="1">
        <v>3</v>
      </c>
      <c r="E7" s="1">
        <v>10</v>
      </c>
      <c r="F7" s="7">
        <v>7</v>
      </c>
      <c r="G7" s="8">
        <f t="shared" si="1"/>
        <v>22</v>
      </c>
      <c r="I7" s="10"/>
      <c r="J7" t="s">
        <v>10</v>
      </c>
      <c r="K7" s="2">
        <f t="shared" si="2"/>
        <v>5.5</v>
      </c>
      <c r="L7" s="2">
        <f t="shared" si="0"/>
        <v>5.5</v>
      </c>
      <c r="M7" s="2">
        <f t="shared" si="0"/>
        <v>5.5</v>
      </c>
      <c r="N7" s="2">
        <f t="shared" si="0"/>
        <v>5.5</v>
      </c>
      <c r="O7" s="4">
        <f t="shared" si="3"/>
        <v>22</v>
      </c>
    </row>
    <row r="8" spans="1:15" x14ac:dyDescent="0.55000000000000004">
      <c r="A8" s="6"/>
      <c r="B8" t="s">
        <v>11</v>
      </c>
      <c r="C8" s="7">
        <v>1</v>
      </c>
      <c r="D8" s="7">
        <v>0</v>
      </c>
      <c r="E8" s="7">
        <v>1</v>
      </c>
      <c r="F8" s="7">
        <v>10</v>
      </c>
      <c r="G8" s="8">
        <f t="shared" si="1"/>
        <v>12</v>
      </c>
      <c r="I8" s="6"/>
      <c r="J8" t="s">
        <v>11</v>
      </c>
      <c r="K8" s="2">
        <f t="shared" si="2"/>
        <v>3</v>
      </c>
      <c r="L8" s="2">
        <f t="shared" si="0"/>
        <v>3</v>
      </c>
      <c r="M8" s="2">
        <f t="shared" si="0"/>
        <v>3</v>
      </c>
      <c r="N8" s="2">
        <f t="shared" si="0"/>
        <v>3</v>
      </c>
      <c r="O8" s="4">
        <f t="shared" si="3"/>
        <v>12</v>
      </c>
    </row>
    <row r="9" spans="1:15" x14ac:dyDescent="0.55000000000000004">
      <c r="C9" s="8">
        <f>SUM(C5:C8)</f>
        <v>20</v>
      </c>
      <c r="D9" s="8">
        <f t="shared" ref="D9:F9" si="4">SUM(D5:D8)</f>
        <v>20</v>
      </c>
      <c r="E9" s="8">
        <f t="shared" si="4"/>
        <v>20</v>
      </c>
      <c r="F9" s="8">
        <f t="shared" si="4"/>
        <v>20</v>
      </c>
      <c r="G9" s="8">
        <f t="shared" si="1"/>
        <v>80</v>
      </c>
      <c r="K9" s="4">
        <f>SUM(K5:K8)</f>
        <v>20</v>
      </c>
      <c r="L9" s="4">
        <f t="shared" ref="L9:N9" si="5">SUM(L5:L8)</f>
        <v>20</v>
      </c>
      <c r="M9" s="4">
        <f t="shared" si="5"/>
        <v>20</v>
      </c>
      <c r="N9" s="4">
        <f t="shared" si="5"/>
        <v>20</v>
      </c>
      <c r="O9" s="4">
        <f t="shared" si="3"/>
        <v>80</v>
      </c>
    </row>
    <row r="11" spans="1:15" x14ac:dyDescent="0.55000000000000004">
      <c r="A11" t="s">
        <v>0</v>
      </c>
      <c r="C11" t="s">
        <v>1</v>
      </c>
      <c r="E11" s="3">
        <f>(C5+D6+E7+F8)/G9</f>
        <v>0.5</v>
      </c>
      <c r="F11" s="3"/>
      <c r="H11" t="s">
        <v>8</v>
      </c>
      <c r="I11" t="s">
        <v>9</v>
      </c>
      <c r="J11" t="s">
        <v>10</v>
      </c>
      <c r="K11" t="s">
        <v>11</v>
      </c>
      <c r="M11" s="3">
        <f>(K5+L6+M7+N8)/O9</f>
        <v>0.25</v>
      </c>
    </row>
    <row r="12" spans="1:15" x14ac:dyDescent="0.55000000000000004">
      <c r="G12" t="s">
        <v>8</v>
      </c>
      <c r="H12" s="1">
        <v>1</v>
      </c>
      <c r="I12" s="1">
        <f>2/3</f>
        <v>0.66666666666666663</v>
      </c>
      <c r="J12" s="1">
        <f>1/3</f>
        <v>0.33333333333333331</v>
      </c>
      <c r="K12">
        <v>0</v>
      </c>
    </row>
    <row r="13" spans="1:15" x14ac:dyDescent="0.55000000000000004">
      <c r="C13" t="s">
        <v>2</v>
      </c>
      <c r="D13">
        <f>(E11-M11)/(1-M11)</f>
        <v>0.33333333333333331</v>
      </c>
      <c r="G13" t="s">
        <v>9</v>
      </c>
      <c r="H13" s="1">
        <f>2/3</f>
        <v>0.66666666666666663</v>
      </c>
      <c r="I13" s="1">
        <v>1</v>
      </c>
      <c r="J13" s="1">
        <f>2/3</f>
        <v>0.66666666666666663</v>
      </c>
      <c r="K13" s="1">
        <f>1/3</f>
        <v>0.33333333333333331</v>
      </c>
    </row>
    <row r="14" spans="1:15" x14ac:dyDescent="0.55000000000000004">
      <c r="G14" t="s">
        <v>10</v>
      </c>
      <c r="H14" s="1">
        <f>1/3</f>
        <v>0.33333333333333331</v>
      </c>
      <c r="I14" s="1">
        <f>2/3</f>
        <v>0.66666666666666663</v>
      </c>
      <c r="J14" s="1">
        <v>1</v>
      </c>
      <c r="K14" s="1">
        <f>2/3</f>
        <v>0.66666666666666663</v>
      </c>
    </row>
    <row r="15" spans="1:15" x14ac:dyDescent="0.55000000000000004">
      <c r="G15" t="s">
        <v>11</v>
      </c>
      <c r="H15">
        <v>0</v>
      </c>
      <c r="I15" s="1">
        <f>1/3</f>
        <v>0.33333333333333331</v>
      </c>
      <c r="J15" s="1">
        <f>2/3</f>
        <v>0.66666666666666663</v>
      </c>
      <c r="K15">
        <v>1</v>
      </c>
    </row>
    <row r="16" spans="1:15" x14ac:dyDescent="0.55000000000000004">
      <c r="C16" t="s">
        <v>8</v>
      </c>
      <c r="D16" t="s">
        <v>9</v>
      </c>
      <c r="E16" t="s">
        <v>10</v>
      </c>
      <c r="F16" t="s">
        <v>11</v>
      </c>
      <c r="K16" t="s">
        <v>8</v>
      </c>
      <c r="L16" t="s">
        <v>9</v>
      </c>
      <c r="M16" t="s">
        <v>10</v>
      </c>
      <c r="N16" t="s">
        <v>11</v>
      </c>
    </row>
    <row r="17" spans="2:15" x14ac:dyDescent="0.55000000000000004">
      <c r="B17" t="s">
        <v>8</v>
      </c>
      <c r="C17" s="1">
        <f>C5*H12</f>
        <v>10</v>
      </c>
      <c r="D17" s="1">
        <f t="shared" ref="D17:F20" si="6">D5*I12</f>
        <v>4.6666666666666661</v>
      </c>
      <c r="E17" s="1">
        <f t="shared" si="6"/>
        <v>0.66666666666666663</v>
      </c>
      <c r="F17" s="1">
        <f t="shared" si="6"/>
        <v>0</v>
      </c>
      <c r="J17" t="s">
        <v>8</v>
      </c>
      <c r="K17" s="1">
        <f>H12*K5</f>
        <v>5</v>
      </c>
      <c r="L17" s="1">
        <f t="shared" ref="L17:N20" si="7">I12*L5</f>
        <v>3.333333333333333</v>
      </c>
      <c r="M17" s="1">
        <f t="shared" si="7"/>
        <v>1.6666666666666665</v>
      </c>
      <c r="N17" s="1">
        <f t="shared" si="7"/>
        <v>0</v>
      </c>
    </row>
    <row r="18" spans="2:15" x14ac:dyDescent="0.55000000000000004">
      <c r="B18" t="s">
        <v>9</v>
      </c>
      <c r="C18" s="1">
        <f t="shared" ref="C18:C20" si="8">C6*H13</f>
        <v>4.6666666666666661</v>
      </c>
      <c r="D18" s="1">
        <f t="shared" si="6"/>
        <v>10</v>
      </c>
      <c r="E18" s="1">
        <f t="shared" si="6"/>
        <v>4.6666666666666661</v>
      </c>
      <c r="F18" s="1">
        <f t="shared" si="6"/>
        <v>0.66666666666666663</v>
      </c>
      <c r="J18" t="s">
        <v>9</v>
      </c>
      <c r="K18" s="1">
        <f t="shared" ref="K18:K20" si="9">H13*K6</f>
        <v>4.333333333333333</v>
      </c>
      <c r="L18" s="1">
        <f t="shared" si="7"/>
        <v>6.5</v>
      </c>
      <c r="M18" s="1">
        <f t="shared" si="7"/>
        <v>4.333333333333333</v>
      </c>
      <c r="N18" s="1">
        <f t="shared" si="7"/>
        <v>2.1666666666666665</v>
      </c>
    </row>
    <row r="19" spans="2:15" x14ac:dyDescent="0.55000000000000004">
      <c r="B19" t="s">
        <v>10</v>
      </c>
      <c r="C19" s="1">
        <f t="shared" si="8"/>
        <v>0.66666666666666663</v>
      </c>
      <c r="D19" s="1">
        <f t="shared" si="6"/>
        <v>2</v>
      </c>
      <c r="E19" s="1">
        <f t="shared" si="6"/>
        <v>10</v>
      </c>
      <c r="F19" s="1">
        <f t="shared" si="6"/>
        <v>4.6666666666666661</v>
      </c>
      <c r="J19" t="s">
        <v>10</v>
      </c>
      <c r="K19" s="1">
        <f t="shared" si="9"/>
        <v>1.8333333333333333</v>
      </c>
      <c r="L19" s="1">
        <f t="shared" si="7"/>
        <v>3.6666666666666665</v>
      </c>
      <c r="M19" s="1">
        <f t="shared" si="7"/>
        <v>5.5</v>
      </c>
      <c r="N19" s="1">
        <f t="shared" si="7"/>
        <v>3.6666666666666665</v>
      </c>
    </row>
    <row r="20" spans="2:15" x14ac:dyDescent="0.55000000000000004">
      <c r="B20" t="s">
        <v>11</v>
      </c>
      <c r="C20" s="1">
        <f t="shared" si="8"/>
        <v>0</v>
      </c>
      <c r="D20" s="1">
        <f t="shared" si="6"/>
        <v>0</v>
      </c>
      <c r="E20" s="1">
        <f t="shared" si="6"/>
        <v>0.66666666666666663</v>
      </c>
      <c r="F20" s="1">
        <f t="shared" si="6"/>
        <v>10</v>
      </c>
      <c r="J20" t="s">
        <v>11</v>
      </c>
      <c r="K20" s="1">
        <f t="shared" si="9"/>
        <v>0</v>
      </c>
      <c r="L20" s="1">
        <f t="shared" si="7"/>
        <v>1</v>
      </c>
      <c r="M20" s="1">
        <f t="shared" si="7"/>
        <v>2</v>
      </c>
      <c r="N20" s="1">
        <f t="shared" si="7"/>
        <v>3</v>
      </c>
    </row>
    <row r="21" spans="2:15" x14ac:dyDescent="0.55000000000000004">
      <c r="G21">
        <f>SUM(C17:F20)</f>
        <v>63.333333333333321</v>
      </c>
      <c r="O21">
        <f>SUM(K17:N20)</f>
        <v>47.999999999999993</v>
      </c>
    </row>
    <row r="22" spans="2:15" x14ac:dyDescent="0.55000000000000004">
      <c r="C22" t="s">
        <v>3</v>
      </c>
      <c r="E22">
        <f>G21/G9</f>
        <v>0.79166666666666652</v>
      </c>
      <c r="K22" t="s">
        <v>4</v>
      </c>
      <c r="M22">
        <f>O21/O9</f>
        <v>0.59999999999999987</v>
      </c>
    </row>
    <row r="25" spans="2:15" x14ac:dyDescent="0.55000000000000004">
      <c r="D25" t="s">
        <v>12</v>
      </c>
      <c r="H25">
        <f>(E22-M22)/(1-M22)</f>
        <v>0.47916666666666646</v>
      </c>
    </row>
    <row r="28" spans="2:15" x14ac:dyDescent="0.55000000000000004">
      <c r="B28" t="s">
        <v>6</v>
      </c>
      <c r="C28" t="s">
        <v>7</v>
      </c>
      <c r="D28" t="s">
        <v>13</v>
      </c>
    </row>
    <row r="29" spans="2:15" x14ac:dyDescent="0.55000000000000004">
      <c r="B29">
        <v>1</v>
      </c>
      <c r="C29" s="1">
        <v>1</v>
      </c>
      <c r="D29" s="1">
        <v>10</v>
      </c>
    </row>
    <row r="30" spans="2:15" x14ac:dyDescent="0.55000000000000004">
      <c r="B30">
        <v>2</v>
      </c>
      <c r="C30" s="1">
        <v>1</v>
      </c>
      <c r="D30" s="1">
        <v>7</v>
      </c>
    </row>
    <row r="31" spans="2:15" x14ac:dyDescent="0.55000000000000004">
      <c r="B31">
        <v>3</v>
      </c>
      <c r="C31" s="1">
        <v>1</v>
      </c>
      <c r="D31" s="1">
        <v>2</v>
      </c>
    </row>
    <row r="32" spans="2:15" x14ac:dyDescent="0.55000000000000004">
      <c r="B32">
        <v>4</v>
      </c>
      <c r="C32" s="7">
        <v>1</v>
      </c>
      <c r="D32" s="7">
        <v>1</v>
      </c>
    </row>
    <row r="33" spans="2:4" x14ac:dyDescent="0.55000000000000004">
      <c r="B33">
        <v>1</v>
      </c>
      <c r="C33" s="11">
        <v>2</v>
      </c>
      <c r="D33" s="1">
        <v>7</v>
      </c>
    </row>
    <row r="34" spans="2:4" x14ac:dyDescent="0.55000000000000004">
      <c r="B34">
        <v>2</v>
      </c>
      <c r="C34" s="11">
        <v>2</v>
      </c>
      <c r="D34" s="1">
        <v>10</v>
      </c>
    </row>
    <row r="35" spans="2:4" x14ac:dyDescent="0.55000000000000004">
      <c r="B35">
        <v>3</v>
      </c>
      <c r="C35" s="11">
        <v>2</v>
      </c>
      <c r="D35" s="1">
        <v>3</v>
      </c>
    </row>
    <row r="36" spans="2:4" x14ac:dyDescent="0.55000000000000004">
      <c r="B36">
        <v>4</v>
      </c>
      <c r="C36" s="11">
        <v>2</v>
      </c>
      <c r="D36" s="7">
        <v>0</v>
      </c>
    </row>
    <row r="37" spans="2:4" x14ac:dyDescent="0.55000000000000004">
      <c r="B37">
        <v>1</v>
      </c>
      <c r="C37" s="11">
        <v>3</v>
      </c>
      <c r="D37" s="1">
        <v>2</v>
      </c>
    </row>
    <row r="38" spans="2:4" x14ac:dyDescent="0.55000000000000004">
      <c r="B38">
        <v>2</v>
      </c>
      <c r="C38" s="11">
        <v>3</v>
      </c>
      <c r="D38" s="1">
        <v>7</v>
      </c>
    </row>
    <row r="39" spans="2:4" x14ac:dyDescent="0.55000000000000004">
      <c r="B39">
        <v>3</v>
      </c>
      <c r="C39" s="11">
        <v>3</v>
      </c>
      <c r="D39" s="1">
        <v>10</v>
      </c>
    </row>
    <row r="40" spans="2:4" x14ac:dyDescent="0.55000000000000004">
      <c r="B40">
        <v>4</v>
      </c>
      <c r="C40" s="11">
        <v>3</v>
      </c>
      <c r="D40" s="7">
        <v>1</v>
      </c>
    </row>
    <row r="41" spans="2:4" x14ac:dyDescent="0.55000000000000004">
      <c r="B41">
        <v>1</v>
      </c>
      <c r="C41" s="11">
        <v>4</v>
      </c>
      <c r="D41" s="7">
        <v>1</v>
      </c>
    </row>
    <row r="42" spans="2:4" x14ac:dyDescent="0.55000000000000004">
      <c r="B42">
        <v>2</v>
      </c>
      <c r="C42" s="11">
        <v>4</v>
      </c>
      <c r="D42" s="7">
        <v>2</v>
      </c>
    </row>
    <row r="43" spans="2:4" x14ac:dyDescent="0.55000000000000004">
      <c r="B43">
        <v>3</v>
      </c>
      <c r="C43" s="11">
        <v>4</v>
      </c>
      <c r="D43" s="7">
        <v>7</v>
      </c>
    </row>
    <row r="44" spans="2:4" x14ac:dyDescent="0.55000000000000004">
      <c r="B44">
        <v>4</v>
      </c>
      <c r="C44" s="11">
        <v>4</v>
      </c>
      <c r="D44" s="7">
        <v>10</v>
      </c>
    </row>
  </sheetData>
  <mergeCells count="4">
    <mergeCell ref="C3:E3"/>
    <mergeCell ref="K3:M3"/>
    <mergeCell ref="A5:A7"/>
    <mergeCell ref="I5:I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D90D-AB6D-4EEC-A776-8242B32A2EFA}">
  <dimension ref="A1:E17"/>
  <sheetViews>
    <sheetView workbookViewId="0">
      <selection activeCell="F7" sqref="F7"/>
    </sheetView>
  </sheetViews>
  <sheetFormatPr defaultRowHeight="14.4" x14ac:dyDescent="0.55000000000000004"/>
  <sheetData>
    <row r="1" spans="1:5" x14ac:dyDescent="0.55000000000000004">
      <c r="A1" t="s">
        <v>6</v>
      </c>
      <c r="B1" t="s">
        <v>7</v>
      </c>
      <c r="C1" t="s">
        <v>13</v>
      </c>
      <c r="E1" t="s">
        <v>14</v>
      </c>
    </row>
    <row r="2" spans="1:5" x14ac:dyDescent="0.55000000000000004">
      <c r="A2">
        <v>1</v>
      </c>
      <c r="B2" s="1">
        <v>1</v>
      </c>
      <c r="C2" s="1">
        <v>10</v>
      </c>
      <c r="E2" t="s">
        <v>15</v>
      </c>
    </row>
    <row r="3" spans="1:5" x14ac:dyDescent="0.55000000000000004">
      <c r="A3">
        <v>2</v>
      </c>
      <c r="B3" s="1">
        <v>1</v>
      </c>
      <c r="C3" s="1">
        <v>7</v>
      </c>
    </row>
    <row r="4" spans="1:5" x14ac:dyDescent="0.55000000000000004">
      <c r="A4">
        <v>3</v>
      </c>
      <c r="B4" s="1">
        <v>1</v>
      </c>
      <c r="C4" s="1">
        <v>2</v>
      </c>
    </row>
    <row r="5" spans="1:5" x14ac:dyDescent="0.55000000000000004">
      <c r="A5">
        <v>4</v>
      </c>
      <c r="B5" s="7">
        <v>1</v>
      </c>
      <c r="C5" s="7">
        <v>1</v>
      </c>
    </row>
    <row r="6" spans="1:5" x14ac:dyDescent="0.55000000000000004">
      <c r="A6">
        <v>1</v>
      </c>
      <c r="B6" s="11">
        <v>2</v>
      </c>
      <c r="C6" s="1">
        <v>7</v>
      </c>
    </row>
    <row r="7" spans="1:5" x14ac:dyDescent="0.55000000000000004">
      <c r="A7">
        <v>2</v>
      </c>
      <c r="B7" s="11">
        <v>2</v>
      </c>
      <c r="C7" s="1">
        <v>10</v>
      </c>
    </row>
    <row r="8" spans="1:5" x14ac:dyDescent="0.55000000000000004">
      <c r="A8">
        <v>3</v>
      </c>
      <c r="B8" s="11">
        <v>2</v>
      </c>
      <c r="C8" s="1">
        <v>3</v>
      </c>
    </row>
    <row r="9" spans="1:5" x14ac:dyDescent="0.55000000000000004">
      <c r="A9">
        <v>4</v>
      </c>
      <c r="B9" s="11">
        <v>2</v>
      </c>
      <c r="C9" s="7">
        <v>0</v>
      </c>
    </row>
    <row r="10" spans="1:5" x14ac:dyDescent="0.55000000000000004">
      <c r="A10">
        <v>1</v>
      </c>
      <c r="B10" s="11">
        <v>3</v>
      </c>
      <c r="C10" s="1">
        <v>2</v>
      </c>
    </row>
    <row r="11" spans="1:5" x14ac:dyDescent="0.55000000000000004">
      <c r="A11">
        <v>2</v>
      </c>
      <c r="B11" s="11">
        <v>3</v>
      </c>
      <c r="C11" s="1">
        <v>7</v>
      </c>
    </row>
    <row r="12" spans="1:5" x14ac:dyDescent="0.55000000000000004">
      <c r="A12">
        <v>3</v>
      </c>
      <c r="B12" s="11">
        <v>3</v>
      </c>
      <c r="C12" s="1">
        <v>10</v>
      </c>
    </row>
    <row r="13" spans="1:5" x14ac:dyDescent="0.55000000000000004">
      <c r="A13">
        <v>4</v>
      </c>
      <c r="B13" s="11">
        <v>3</v>
      </c>
      <c r="C13" s="7">
        <v>1</v>
      </c>
    </row>
    <row r="14" spans="1:5" x14ac:dyDescent="0.55000000000000004">
      <c r="A14">
        <v>1</v>
      </c>
      <c r="B14" s="11">
        <v>4</v>
      </c>
      <c r="C14" s="7">
        <v>1</v>
      </c>
    </row>
    <row r="15" spans="1:5" x14ac:dyDescent="0.55000000000000004">
      <c r="A15">
        <v>2</v>
      </c>
      <c r="B15" s="11">
        <v>4</v>
      </c>
      <c r="C15" s="7">
        <v>2</v>
      </c>
    </row>
    <row r="16" spans="1:5" x14ac:dyDescent="0.55000000000000004">
      <c r="A16">
        <v>3</v>
      </c>
      <c r="B16" s="11">
        <v>4</v>
      </c>
      <c r="C16" s="7">
        <v>7</v>
      </c>
    </row>
    <row r="17" spans="1:3" x14ac:dyDescent="0.55000000000000004">
      <c r="A17">
        <v>4</v>
      </c>
      <c r="B17" s="11">
        <v>4</v>
      </c>
      <c r="C17" s="7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Kappa</vt:lpstr>
      <vt:lpstr>Stata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A. Kohn</dc:creator>
  <cp:lastModifiedBy>Michael A. Kohn</cp:lastModifiedBy>
  <dcterms:created xsi:type="dcterms:W3CDTF">2018-11-29T02:15:20Z</dcterms:created>
  <dcterms:modified xsi:type="dcterms:W3CDTF">2020-12-01T04:36:24Z</dcterms:modified>
</cp:coreProperties>
</file>