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sfonline-my.sharepoint.com/personal/michael_kohn_ucsf_edu/Documents/Epi_204_2021/Class 5 Prediction/"/>
    </mc:Choice>
  </mc:AlternateContent>
  <xr:revisionPtr revIDLastSave="21" documentId="8_{E5942A1E-AB38-2A44-A23A-5A6A502C8E95}" xr6:coauthVersionLast="47" xr6:coauthVersionMax="47" xr10:uidLastSave="{56017EA4-9EAF-774F-826B-5CF5F92DD4EF}"/>
  <bookViews>
    <workbookView xWindow="29100" yWindow="-2980" windowWidth="37340" windowHeight="17020" xr2:uid="{79F5C796-192E-5B4D-85C2-07A921F0E333}"/>
  </bookViews>
  <sheets>
    <sheet name="Decision Curves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E9" i="2"/>
  <c r="N3" i="2"/>
  <c r="M3" i="2"/>
  <c r="N2" i="2"/>
  <c r="M2" i="2"/>
  <c r="N4" i="2"/>
  <c r="F2" i="2"/>
  <c r="F3" i="2" s="1"/>
  <c r="D8" i="2" s="1"/>
  <c r="B10" i="2"/>
  <c r="B9" i="2"/>
  <c r="B8" i="2"/>
  <c r="B7" i="2"/>
  <c r="B6" i="2"/>
  <c r="B5" i="2"/>
  <c r="B4" i="2"/>
  <c r="B3" i="2"/>
  <c r="B2" i="2"/>
  <c r="E8" i="2" l="1"/>
  <c r="E6" i="2"/>
  <c r="E5" i="2"/>
  <c r="E7" i="2"/>
  <c r="M4" i="2"/>
  <c r="D10" i="2"/>
  <c r="D9" i="2"/>
  <c r="D4" i="2"/>
  <c r="E4" i="2" s="1"/>
  <c r="D3" i="2"/>
  <c r="E3" i="2" s="1"/>
  <c r="D2" i="2"/>
  <c r="E2" i="2" s="1"/>
  <c r="D5" i="2"/>
  <c r="D6" i="2"/>
  <c r="D7" i="2"/>
</calcChain>
</file>

<file path=xl/sharedStrings.xml><?xml version="1.0" encoding="utf-8"?>
<sst xmlns="http://schemas.openxmlformats.org/spreadsheetml/2006/main" count="17" uniqueCount="17">
  <si>
    <t>Prevalence</t>
  </si>
  <si>
    <t>Net Benefit treat none</t>
  </si>
  <si>
    <t>Net Benefit treat all</t>
  </si>
  <si>
    <t>Treated appropriately</t>
  </si>
  <si>
    <t>Treated inappropriately</t>
  </si>
  <si>
    <t>Total</t>
  </si>
  <si>
    <t>Treat all population</t>
  </si>
  <si>
    <t>Risk Model</t>
  </si>
  <si>
    <t>High</t>
  </si>
  <si>
    <t>Medium</t>
  </si>
  <si>
    <t>Low</t>
  </si>
  <si>
    <t>Proportion of population</t>
  </si>
  <si>
    <t>N treated appropriately</t>
  </si>
  <si>
    <t>N treated needlessly</t>
  </si>
  <si>
    <t>Net Benefit Model (0.2)</t>
  </si>
  <si>
    <t>Treatment Threshold Probability C/(C+B)</t>
  </si>
  <si>
    <t>Treatment Threshold Odds C/B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</si>
</sst>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2" fontId="0" fillId="0" borderId="0" xfId="0" applyNumberFormat="1"/>
    <xf numFmtId="2" fontId="0" fillId="2" borderId="0" xfId="0" applyNumberFormat="1" applyFill="1"/>
    <xf numFmtId="2" fontId="0" fillId="3" borderId="0" xfId="0" applyNumberFormat="1" applyFill="1"/>
    <xf numFmtId="2" fontId="0" fillId="4" borderId="0" xfId="0" applyNumberForma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Decision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Treat None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'Decision Curves'!$A$2:$A$10</c:f>
              <c:numCache>
                <c:formatCode>0.00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</c:numCache>
            </c:numRef>
          </c:cat>
          <c:val>
            <c:numRef>
              <c:f>'Decision Curves'!$C$2:$C$10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D-6844-9F2E-5D4ADEDDCD99}"/>
            </c:ext>
          </c:extLst>
        </c:ser>
        <c:ser>
          <c:idx val="1"/>
          <c:order val="1"/>
          <c:tx>
            <c:v>Treat all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'Decision Curves'!$A$2:$A$10</c:f>
              <c:numCache>
                <c:formatCode>0.00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</c:numCache>
            </c:numRef>
          </c:cat>
          <c:val>
            <c:numRef>
              <c:f>'Decision Curves'!$D$2:$D$10</c:f>
              <c:numCache>
                <c:formatCode>0.00</c:formatCode>
                <c:ptCount val="9"/>
                <c:pt idx="0">
                  <c:v>0.2</c:v>
                </c:pt>
                <c:pt idx="1">
                  <c:v>0.15789473684210525</c:v>
                </c:pt>
                <c:pt idx="2">
                  <c:v>0.1111111111111111</c:v>
                </c:pt>
                <c:pt idx="3">
                  <c:v>5.8823529411764719E-2</c:v>
                </c:pt>
                <c:pt idx="4">
                  <c:v>0</c:v>
                </c:pt>
                <c:pt idx="5">
                  <c:v>-6.6666666666666596E-2</c:v>
                </c:pt>
                <c:pt idx="6">
                  <c:v>-0.1428571428571429</c:v>
                </c:pt>
                <c:pt idx="7">
                  <c:v>-0.23076923076923078</c:v>
                </c:pt>
                <c:pt idx="8">
                  <c:v>-0.33333333333333331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8D-6844-9F2E-5D4ADEDDCD99}"/>
            </c:ext>
          </c:extLst>
        </c:ser>
        <c:ser>
          <c:idx val="2"/>
          <c:order val="2"/>
          <c:tx>
            <c:v>Model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'Decision Curves'!$E$2:$E$10</c:f>
              <c:numCache>
                <c:formatCode>0.00</c:formatCode>
                <c:ptCount val="9"/>
                <c:pt idx="0">
                  <c:v>0.2</c:v>
                </c:pt>
                <c:pt idx="1">
                  <c:v>0.15789473684210525</c:v>
                </c:pt>
                <c:pt idx="2">
                  <c:v>0.1111111111111111</c:v>
                </c:pt>
                <c:pt idx="3">
                  <c:v>7.823529411764707E-2</c:v>
                </c:pt>
                <c:pt idx="4">
                  <c:v>4.1250000000000009E-2</c:v>
                </c:pt>
                <c:pt idx="5">
                  <c:v>2.200000000000002E-2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8D-6844-9F2E-5D4ADEDDC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5614416"/>
        <c:axId val="556697296"/>
      </c:lineChart>
      <c:catAx>
        <c:axId val="575614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Treatment</a:t>
                </a:r>
                <a:r>
                  <a:rPr lang="en-US" baseline="0"/>
                  <a:t> Threshold Probability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697296"/>
        <c:crosses val="autoZero"/>
        <c:auto val="1"/>
        <c:lblAlgn val="ctr"/>
        <c:lblOffset val="100"/>
        <c:noMultiLvlLbl val="0"/>
      </c:catAx>
      <c:valAx>
        <c:axId val="55669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Net Benefit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1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1270000</xdr:colOff>
      <xdr:row>12</xdr:row>
      <xdr:rowOff>50800</xdr:rowOff>
    </xdr:from>
    <xdr:to>
      <xdr:col>10</xdr:col>
      <xdr:colOff>520700</xdr:colOff>
      <xdr:row>34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8C9FA2-6E3A-824F-9647-6D93EF9AA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6E229-C4C0-9743-A846-718C45F98080}">
  <dimension ref="A1:Q10"/>
  <sheetViews>
    <sheetView tabSelected="1" workbookViewId="0">
      <selection activeCell="D12" sqref="D12"/>
    </sheetView>
  </sheetViews>
  <sheetFormatPr baseColWidth="10" defaultRowHeight="16" x14ac:dyDescent="0.2"/>
  <cols>
    <col min="1" max="1" width="35.1640625" bestFit="1" customWidth="1"/>
    <col min="2" max="2" width="28.33203125" bestFit="1" customWidth="1"/>
    <col min="3" max="3" width="20.33203125" customWidth="1"/>
    <col min="4" max="4" width="17.83203125" bestFit="1" customWidth="1"/>
    <col min="5" max="5" width="24.1640625" bestFit="1" customWidth="1"/>
    <col min="12" max="12" width="21.1640625" bestFit="1" customWidth="1"/>
    <col min="13" max="13" width="20.5" bestFit="1" customWidth="1"/>
    <col min="14" max="14" width="18.1640625" bestFit="1" customWidth="1"/>
  </cols>
  <sheetData>
    <row r="1" spans="1:17" x14ac:dyDescent="0.2">
      <c r="A1" s="1" t="s">
        <v>15</v>
      </c>
      <c r="B1" s="1" t="s">
        <v>16</v>
      </c>
      <c r="C1" s="1" t="s">
        <v>1</v>
      </c>
      <c r="D1" s="1" t="s">
        <v>2</v>
      </c>
      <c r="E1" s="1" t="s">
        <v>14</v>
      </c>
      <c r="F1" s="1" t="s">
        <v>6</v>
      </c>
      <c r="J1" s="1" t="s">
        <v>7</v>
      </c>
      <c r="L1" t="s">
        <v>11</v>
      </c>
      <c r="M1" t="s">
        <v>12</v>
      </c>
      <c r="N1" t="s">
        <v>13</v>
      </c>
    </row>
    <row r="2" spans="1:17" x14ac:dyDescent="0.2">
      <c r="A2" s="2">
        <v>0</v>
      </c>
      <c r="B2" s="2">
        <f>A2/(1-A2)</f>
        <v>0</v>
      </c>
      <c r="C2">
        <v>0</v>
      </c>
      <c r="D2" s="2">
        <f>$F$2/$F$4-B2*$F$3/$F$4</f>
        <v>0.2</v>
      </c>
      <c r="E2" s="3">
        <f>D2</f>
        <v>0.2</v>
      </c>
      <c r="F2">
        <f>F4*F6</f>
        <v>200</v>
      </c>
      <c r="G2" t="s">
        <v>3</v>
      </c>
      <c r="J2" t="s">
        <v>8</v>
      </c>
      <c r="K2">
        <v>0.3</v>
      </c>
      <c r="L2" s="9">
        <v>0.33</v>
      </c>
      <c r="M2">
        <f>K2*L2*F4</f>
        <v>99</v>
      </c>
      <c r="N2">
        <f>(1-K2)*L2*F4</f>
        <v>230.99999999999997</v>
      </c>
      <c r="O2" s="6"/>
      <c r="P2" s="7"/>
      <c r="Q2" s="8"/>
    </row>
    <row r="3" spans="1:17" x14ac:dyDescent="0.2">
      <c r="A3" s="2">
        <v>0.05</v>
      </c>
      <c r="B3" s="2">
        <f>A3/(1-A3)</f>
        <v>5.2631578947368425E-2</v>
      </c>
      <c r="C3">
        <v>0</v>
      </c>
      <c r="D3" s="2">
        <f t="shared" ref="D3:D10" si="0">$F$2/$F$4-B3*$F$3/$F$4</f>
        <v>0.15789473684210525</v>
      </c>
      <c r="E3" s="3">
        <f>D3</f>
        <v>0.15789473684210525</v>
      </c>
      <c r="F3">
        <f>F4-F2</f>
        <v>800</v>
      </c>
      <c r="G3" t="s">
        <v>4</v>
      </c>
      <c r="J3" t="s">
        <v>9</v>
      </c>
      <c r="K3">
        <v>0.2</v>
      </c>
      <c r="L3" s="9">
        <v>0.34</v>
      </c>
      <c r="M3">
        <f>K3*L3*F4</f>
        <v>68</v>
      </c>
      <c r="N3">
        <f>(1-K3)*L3*F4</f>
        <v>272</v>
      </c>
      <c r="O3" s="6"/>
      <c r="P3" s="7"/>
    </row>
    <row r="4" spans="1:17" x14ac:dyDescent="0.2">
      <c r="A4" s="2">
        <v>0.1</v>
      </c>
      <c r="B4" s="2">
        <f>A4/(1-A4)</f>
        <v>0.11111111111111112</v>
      </c>
      <c r="C4">
        <v>0</v>
      </c>
      <c r="D4" s="2">
        <f t="shared" si="0"/>
        <v>0.1111111111111111</v>
      </c>
      <c r="E4" s="3">
        <f>D4</f>
        <v>0.1111111111111111</v>
      </c>
      <c r="F4">
        <v>1000</v>
      </c>
      <c r="G4" t="s">
        <v>5</v>
      </c>
      <c r="J4" t="s">
        <v>10</v>
      </c>
      <c r="K4">
        <v>0.1</v>
      </c>
      <c r="L4" s="9">
        <v>0.33</v>
      </c>
      <c r="M4">
        <f>K4*L4*F4</f>
        <v>33</v>
      </c>
      <c r="N4">
        <f>(1-K4)*L4*F4</f>
        <v>297.00000000000006</v>
      </c>
      <c r="O4" s="6"/>
    </row>
    <row r="5" spans="1:17" x14ac:dyDescent="0.2">
      <c r="A5" s="2">
        <v>0.15</v>
      </c>
      <c r="B5" s="2">
        <f>A5/(1-A5)</f>
        <v>0.17647058823529413</v>
      </c>
      <c r="C5">
        <v>0</v>
      </c>
      <c r="D5" s="2">
        <f t="shared" si="0"/>
        <v>5.8823529411764719E-2</v>
      </c>
      <c r="E5" s="4">
        <f>($M$3+$M$2)/$F$4-B5*($N$2+$N$3)/$F$4</f>
        <v>7.823529411764707E-2</v>
      </c>
    </row>
    <row r="6" spans="1:17" x14ac:dyDescent="0.2">
      <c r="A6" s="2">
        <v>0.2</v>
      </c>
      <c r="B6" s="2">
        <f>A6/(1-A6)</f>
        <v>0.25</v>
      </c>
      <c r="C6">
        <v>0</v>
      </c>
      <c r="D6" s="2">
        <f t="shared" si="0"/>
        <v>0</v>
      </c>
      <c r="E6" s="4">
        <f>($M$3+$M$2)/$F$4-B6*($N$2+$N$3)/$F$4</f>
        <v>4.1250000000000009E-2</v>
      </c>
      <c r="F6" s="9">
        <v>0.2</v>
      </c>
      <c r="G6" t="s">
        <v>0</v>
      </c>
    </row>
    <row r="7" spans="1:17" x14ac:dyDescent="0.2">
      <c r="A7" s="2">
        <v>0.25</v>
      </c>
      <c r="B7" s="2">
        <f>A7/(1-A7)</f>
        <v>0.33333333333333331</v>
      </c>
      <c r="C7">
        <v>0</v>
      </c>
      <c r="D7" s="2">
        <f t="shared" si="0"/>
        <v>-6.6666666666666596E-2</v>
      </c>
      <c r="E7" s="5">
        <f>($M$2)/$F$4-B7*($N$2)/$F$4</f>
        <v>2.200000000000002E-2</v>
      </c>
    </row>
    <row r="8" spans="1:17" x14ac:dyDescent="0.2">
      <c r="A8" s="2">
        <v>0.3</v>
      </c>
      <c r="B8" s="2">
        <f>A8/(1-A8)</f>
        <v>0.4285714285714286</v>
      </c>
      <c r="C8">
        <v>0</v>
      </c>
      <c r="D8" s="2">
        <f t="shared" si="0"/>
        <v>-0.1428571428571429</v>
      </c>
      <c r="E8" s="5">
        <f>($M$2)/$F$4-B8*($N$2)/$F$4</f>
        <v>0</v>
      </c>
    </row>
    <row r="9" spans="1:17" x14ac:dyDescent="0.2">
      <c r="A9" s="2">
        <v>0.35</v>
      </c>
      <c r="B9" s="2">
        <f>A9/(1-A9)</f>
        <v>0.53846153846153844</v>
      </c>
      <c r="C9">
        <v>0</v>
      </c>
      <c r="D9" s="2">
        <f t="shared" si="0"/>
        <v>-0.23076923076923078</v>
      </c>
      <c r="E9" s="2">
        <f>C9</f>
        <v>0</v>
      </c>
    </row>
    <row r="10" spans="1:17" x14ac:dyDescent="0.2">
      <c r="A10" s="2">
        <v>0.4</v>
      </c>
      <c r="B10" s="2">
        <f>A10/(1-A10)</f>
        <v>0.66666666666666674</v>
      </c>
      <c r="C10">
        <v>0</v>
      </c>
      <c r="D10" s="2">
        <f t="shared" si="0"/>
        <v>-0.33333333333333331</v>
      </c>
      <c r="E10" s="2">
        <f t="shared" ref="E10" si="1">C10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Decision Curves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Beatty</dc:creator>
  <cp:lastModifiedBy>Beatty, Alexis</cp:lastModifiedBy>
  <dcterms:created xsi:type="dcterms:W3CDTF">2021-10-17T23:07:05Z</dcterms:created>
  <dcterms:modified xsi:type="dcterms:W3CDTF">2021-10-18T02:27:44Z</dcterms:modified>
</cp:coreProperties>
</file>